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" yWindow="-15" windowWidth="20610" windowHeight="11640" tabRatio="623" activeTab="2"/>
  </bookViews>
  <sheets>
    <sheet name="yarış 1" sheetId="1" r:id="rId1"/>
    <sheet name="yarış 2" sheetId="2" r:id="rId2"/>
    <sheet name="yarış 3" sheetId="4" r:id="rId3"/>
    <sheet name="yarış 4" sheetId="5" r:id="rId4"/>
    <sheet name="sonuç" sheetId="3" r:id="rId5"/>
    <sheet name="FARR 40-MAT 1010" sheetId="6" r:id="rId6"/>
  </sheets>
  <calcPr calcId="145621"/>
</workbook>
</file>

<file path=xl/calcChain.xml><?xml version="1.0" encoding="utf-8"?>
<calcChain xmlns="http://schemas.openxmlformats.org/spreadsheetml/2006/main">
  <c r="P14" i="2" l="1"/>
  <c r="J29" i="3"/>
  <c r="I20" i="6" l="1"/>
  <c r="I21" i="6"/>
  <c r="I18" i="6"/>
  <c r="I22" i="6"/>
  <c r="I23" i="6"/>
  <c r="I19" i="6"/>
  <c r="I12" i="6"/>
  <c r="I6" i="6"/>
  <c r="I7" i="6"/>
  <c r="I9" i="6"/>
  <c r="I8" i="6"/>
  <c r="I11" i="6"/>
  <c r="I10" i="6"/>
  <c r="J10" i="6" s="1"/>
  <c r="J61" i="3"/>
  <c r="K61" i="3" s="1"/>
  <c r="J54" i="3"/>
  <c r="J53" i="3"/>
  <c r="J52" i="3"/>
  <c r="J57" i="3"/>
  <c r="J55" i="3"/>
  <c r="J51" i="3"/>
  <c r="J56" i="3"/>
  <c r="J50" i="3"/>
  <c r="K55" i="3" s="1"/>
  <c r="J49" i="3"/>
  <c r="J27" i="3"/>
  <c r="J34" i="3"/>
  <c r="J33" i="3"/>
  <c r="J26" i="3"/>
  <c r="J32" i="3"/>
  <c r="J28" i="3"/>
  <c r="J31" i="3"/>
  <c r="J36" i="3"/>
  <c r="J25" i="3"/>
  <c r="J35" i="3"/>
  <c r="J9" i="3"/>
  <c r="J7" i="3"/>
  <c r="J6" i="3"/>
  <c r="J11" i="3"/>
  <c r="J15" i="3"/>
  <c r="J12" i="3"/>
  <c r="J10" i="3"/>
  <c r="J8" i="3"/>
  <c r="G68" i="5"/>
  <c r="H68" i="5"/>
  <c r="J68" i="5" s="1"/>
  <c r="K68" i="5" s="1"/>
  <c r="G57" i="5"/>
  <c r="H57" i="5" s="1"/>
  <c r="G56" i="5"/>
  <c r="H56" i="5" s="1"/>
  <c r="G58" i="5"/>
  <c r="H58" i="5" s="1"/>
  <c r="G59" i="5"/>
  <c r="H59" i="5" s="1"/>
  <c r="G61" i="5"/>
  <c r="H61" i="5" s="1"/>
  <c r="M61" i="5" s="1"/>
  <c r="G60" i="5"/>
  <c r="H60" i="5" s="1"/>
  <c r="G55" i="5"/>
  <c r="H55" i="5" s="1"/>
  <c r="G51" i="5"/>
  <c r="H51" i="5" s="1"/>
  <c r="G48" i="5"/>
  <c r="H48" i="5" s="1"/>
  <c r="G49" i="5"/>
  <c r="H49" i="5" s="1"/>
  <c r="G50" i="5"/>
  <c r="H50" i="5" s="1"/>
  <c r="G47" i="5"/>
  <c r="H47" i="5" s="1"/>
  <c r="G25" i="5"/>
  <c r="H25" i="5" s="1"/>
  <c r="G35" i="5"/>
  <c r="H35" i="5" s="1"/>
  <c r="G26" i="5"/>
  <c r="H26" i="5" s="1"/>
  <c r="G33" i="5"/>
  <c r="H33" i="5" s="1"/>
  <c r="G27" i="5"/>
  <c r="H27" i="5" s="1"/>
  <c r="G29" i="5"/>
  <c r="H29" i="5" s="1"/>
  <c r="G30" i="5"/>
  <c r="H30" i="5" s="1"/>
  <c r="G32" i="5"/>
  <c r="H32" i="5" s="1"/>
  <c r="G34" i="5"/>
  <c r="H34" i="5" s="1"/>
  <c r="G28" i="5"/>
  <c r="H28" i="5" s="1"/>
  <c r="G36" i="5"/>
  <c r="H36" i="5" s="1"/>
  <c r="G31" i="5"/>
  <c r="H31" i="5" s="1"/>
  <c r="G20" i="5"/>
  <c r="H20" i="5" s="1"/>
  <c r="G21" i="5"/>
  <c r="H21" i="5" s="1"/>
  <c r="M21" i="5" s="1"/>
  <c r="G19" i="5"/>
  <c r="H19" i="5" s="1"/>
  <c r="G11" i="5"/>
  <c r="H11" i="5" s="1"/>
  <c r="G8" i="5"/>
  <c r="H8" i="5" s="1"/>
  <c r="G9" i="5"/>
  <c r="H9" i="5" s="1"/>
  <c r="G6" i="5"/>
  <c r="H6" i="5" s="1"/>
  <c r="G10" i="5"/>
  <c r="H10" i="5" s="1"/>
  <c r="G14" i="5"/>
  <c r="H14" i="5" s="1"/>
  <c r="G12" i="5"/>
  <c r="H12" i="5" s="1"/>
  <c r="G13" i="5"/>
  <c r="H13" i="5" s="1"/>
  <c r="G7" i="5"/>
  <c r="H7" i="5" s="1"/>
  <c r="G68" i="4"/>
  <c r="H68" i="4" s="1"/>
  <c r="J68" i="4" s="1"/>
  <c r="K68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55" i="4"/>
  <c r="H55" i="4" s="1"/>
  <c r="M55" i="4" s="1"/>
  <c r="G49" i="4"/>
  <c r="H49" i="4" s="1"/>
  <c r="G47" i="4"/>
  <c r="H47" i="4" s="1"/>
  <c r="G48" i="4"/>
  <c r="H48" i="4" s="1"/>
  <c r="G50" i="4"/>
  <c r="H50" i="4" s="1"/>
  <c r="G25" i="4"/>
  <c r="H25" i="4" s="1"/>
  <c r="J25" i="4" s="1"/>
  <c r="G33" i="4"/>
  <c r="H33" i="4" s="1"/>
  <c r="G27" i="4"/>
  <c r="H27" i="4" s="1"/>
  <c r="G34" i="4"/>
  <c r="H34" i="4" s="1"/>
  <c r="G26" i="4"/>
  <c r="H26" i="4" s="1"/>
  <c r="G30" i="4"/>
  <c r="H30" i="4" s="1"/>
  <c r="G29" i="4"/>
  <c r="H29" i="4" s="1"/>
  <c r="G32" i="4"/>
  <c r="H32" i="4" s="1"/>
  <c r="G28" i="4"/>
  <c r="H28" i="4" s="1"/>
  <c r="G35" i="4"/>
  <c r="H35" i="4" s="1"/>
  <c r="G31" i="4"/>
  <c r="H31" i="4" s="1"/>
  <c r="G20" i="4"/>
  <c r="H20" i="4" s="1"/>
  <c r="G21" i="4"/>
  <c r="H21" i="4"/>
  <c r="J21" i="4" s="1"/>
  <c r="G19" i="4"/>
  <c r="H19" i="4" s="1"/>
  <c r="G8" i="4"/>
  <c r="H8" i="4" s="1"/>
  <c r="G6" i="4"/>
  <c r="H6" i="4" s="1"/>
  <c r="G7" i="4"/>
  <c r="H7" i="4" s="1"/>
  <c r="G9" i="4"/>
  <c r="H9" i="4" s="1"/>
  <c r="G12" i="4"/>
  <c r="H12" i="4" s="1"/>
  <c r="G10" i="4"/>
  <c r="H10" i="4" s="1"/>
  <c r="G11" i="4"/>
  <c r="H11" i="4" s="1"/>
  <c r="J11" i="4" s="1"/>
  <c r="G13" i="4"/>
  <c r="H13" i="4" s="1"/>
  <c r="G68" i="2"/>
  <c r="H68" i="2" s="1"/>
  <c r="J68" i="2" s="1"/>
  <c r="K68" i="2" s="1"/>
  <c r="G55" i="2"/>
  <c r="H55" i="2" s="1"/>
  <c r="G58" i="2"/>
  <c r="H58" i="2" s="1"/>
  <c r="J58" i="2" s="1"/>
  <c r="G61" i="2"/>
  <c r="H61" i="2" s="1"/>
  <c r="G56" i="2"/>
  <c r="H56" i="2" s="1"/>
  <c r="G63" i="2"/>
  <c r="H63" i="2" s="1"/>
  <c r="G59" i="2"/>
  <c r="H59" i="2" s="1"/>
  <c r="G60" i="2"/>
  <c r="H60" i="2" s="1"/>
  <c r="G62" i="2"/>
  <c r="H62" i="2" s="1"/>
  <c r="G57" i="2"/>
  <c r="H57" i="2" s="1"/>
  <c r="J57" i="2" s="1"/>
  <c r="G49" i="2"/>
  <c r="H49" i="2" s="1"/>
  <c r="G48" i="2"/>
  <c r="H48" i="2" s="1"/>
  <c r="M48" i="2" s="1"/>
  <c r="G47" i="2"/>
  <c r="H47" i="2"/>
  <c r="J47" i="2" s="1"/>
  <c r="G50" i="2"/>
  <c r="H50" i="2" s="1"/>
  <c r="G25" i="2"/>
  <c r="H25" i="2" s="1"/>
  <c r="G33" i="2"/>
  <c r="H33" i="2" s="1"/>
  <c r="J33" i="2" s="1"/>
  <c r="G29" i="2"/>
  <c r="H29" i="2" s="1"/>
  <c r="G32" i="2"/>
  <c r="H32" i="2" s="1"/>
  <c r="G26" i="2"/>
  <c r="H26" i="2" s="1"/>
  <c r="G30" i="2"/>
  <c r="H30" i="2" s="1"/>
  <c r="G28" i="2"/>
  <c r="H28" i="2" s="1"/>
  <c r="G27" i="2"/>
  <c r="H27" i="2" s="1"/>
  <c r="G34" i="2"/>
  <c r="H34" i="2" s="1"/>
  <c r="G31" i="2"/>
  <c r="H31" i="2" s="1"/>
  <c r="G19" i="2"/>
  <c r="H19" i="2" s="1"/>
  <c r="G21" i="2"/>
  <c r="H21" i="2" s="1"/>
  <c r="G20" i="2"/>
  <c r="H20" i="2" s="1"/>
  <c r="G8" i="2"/>
  <c r="H8" i="2" s="1"/>
  <c r="G6" i="2"/>
  <c r="H6" i="2" s="1"/>
  <c r="G11" i="2"/>
  <c r="H11" i="2" s="1"/>
  <c r="G10" i="2"/>
  <c r="H10" i="2" s="1"/>
  <c r="G9" i="2"/>
  <c r="H9" i="2" s="1"/>
  <c r="G7" i="2"/>
  <c r="H7" i="2" s="1"/>
  <c r="G12" i="2"/>
  <c r="H12" i="2" s="1"/>
  <c r="G13" i="2"/>
  <c r="H13" i="2" s="1"/>
  <c r="G60" i="1"/>
  <c r="H60" i="1" s="1"/>
  <c r="G63" i="1"/>
  <c r="H63" i="1" s="1"/>
  <c r="G61" i="1"/>
  <c r="H61" i="1" s="1"/>
  <c r="G59" i="1"/>
  <c r="H59" i="1" s="1"/>
  <c r="G57" i="1"/>
  <c r="H57" i="1" s="1"/>
  <c r="G62" i="1"/>
  <c r="H62" i="1" s="1"/>
  <c r="J62" i="1" s="1"/>
  <c r="G58" i="1"/>
  <c r="H58" i="1" s="1"/>
  <c r="G56" i="1"/>
  <c r="H56" i="1" s="1"/>
  <c r="J56" i="1" s="1"/>
  <c r="G26" i="1"/>
  <c r="H26" i="1" s="1"/>
  <c r="G31" i="1"/>
  <c r="H31" i="1" s="1"/>
  <c r="G27" i="1"/>
  <c r="H27" i="1" s="1"/>
  <c r="G7" i="1"/>
  <c r="H7" i="1" s="1"/>
  <c r="G14" i="1"/>
  <c r="H14" i="1" s="1"/>
  <c r="G68" i="1"/>
  <c r="H68" i="1" s="1"/>
  <c r="J68" i="1" s="1"/>
  <c r="K68" i="1" s="1"/>
  <c r="J30" i="3"/>
  <c r="J21" i="3"/>
  <c r="J20" i="3"/>
  <c r="J19" i="3"/>
  <c r="G28" i="1"/>
  <c r="H28" i="1" s="1"/>
  <c r="G35" i="1"/>
  <c r="H35" i="1" s="1"/>
  <c r="G30" i="1"/>
  <c r="H30" i="1" s="1"/>
  <c r="G32" i="1"/>
  <c r="H32" i="1" s="1"/>
  <c r="G25" i="1"/>
  <c r="H25" i="1" s="1"/>
  <c r="G36" i="1"/>
  <c r="H36" i="1" s="1"/>
  <c r="G29" i="1"/>
  <c r="H29" i="1" s="1"/>
  <c r="G34" i="1"/>
  <c r="H34" i="1" s="1"/>
  <c r="G55" i="1"/>
  <c r="H55" i="1" s="1"/>
  <c r="G19" i="1"/>
  <c r="H19" i="1" s="1"/>
  <c r="G20" i="1"/>
  <c r="H20" i="1" s="1"/>
  <c r="G21" i="1"/>
  <c r="H21" i="1" s="1"/>
  <c r="G33" i="1"/>
  <c r="H33" i="1" s="1"/>
  <c r="M33" i="1" s="1"/>
  <c r="J48" i="3"/>
  <c r="J13" i="3"/>
  <c r="J43" i="3"/>
  <c r="J44" i="3"/>
  <c r="K44" i="3" s="1"/>
  <c r="J41" i="3"/>
  <c r="J42" i="3"/>
  <c r="J40" i="3"/>
  <c r="J14" i="3"/>
  <c r="G11" i="1"/>
  <c r="H11" i="1" s="1"/>
  <c r="G6" i="1"/>
  <c r="H6" i="1" s="1"/>
  <c r="G13" i="1"/>
  <c r="H13" i="1" s="1"/>
  <c r="G9" i="1"/>
  <c r="H9" i="1" s="1"/>
  <c r="G12" i="1"/>
  <c r="H12" i="1" s="1"/>
  <c r="G10" i="1"/>
  <c r="H10" i="1" s="1"/>
  <c r="G8" i="1"/>
  <c r="H8" i="1" s="1"/>
  <c r="M8" i="1" s="1"/>
  <c r="G47" i="1"/>
  <c r="H47" i="1" s="1"/>
  <c r="G49" i="1"/>
  <c r="H49" i="1" s="1"/>
  <c r="G50" i="1"/>
  <c r="H50" i="1"/>
  <c r="M50" i="1" s="1"/>
  <c r="G48" i="1"/>
  <c r="H48" i="1"/>
  <c r="M48" i="1" s="1"/>
  <c r="K48" i="3" l="1"/>
  <c r="K40" i="3"/>
  <c r="K42" i="3"/>
  <c r="K27" i="3"/>
  <c r="K20" i="3"/>
  <c r="K7" i="3"/>
  <c r="J58" i="5"/>
  <c r="M58" i="5"/>
  <c r="J61" i="5"/>
  <c r="M13" i="5"/>
  <c r="J13" i="5"/>
  <c r="J8" i="6"/>
  <c r="J7" i="6"/>
  <c r="J12" i="6"/>
  <c r="J9" i="6"/>
  <c r="J22" i="6"/>
  <c r="K49" i="3"/>
  <c r="K25" i="3"/>
  <c r="K21" i="3"/>
  <c r="K13" i="3"/>
  <c r="K8" i="3"/>
  <c r="K9" i="3"/>
  <c r="K56" i="3"/>
  <c r="K52" i="3"/>
  <c r="K54" i="3"/>
  <c r="K50" i="3"/>
  <c r="K41" i="3"/>
  <c r="K43" i="3"/>
  <c r="K34" i="3"/>
  <c r="K19" i="3"/>
  <c r="K12" i="3"/>
  <c r="K14" i="3"/>
  <c r="K6" i="3"/>
  <c r="K35" i="3"/>
  <c r="K28" i="3"/>
  <c r="K26" i="3"/>
  <c r="K31" i="3"/>
  <c r="J18" i="6"/>
  <c r="J28" i="4"/>
  <c r="M28" i="4"/>
  <c r="J9" i="4"/>
  <c r="M9" i="4"/>
  <c r="M26" i="4"/>
  <c r="J26" i="4"/>
  <c r="M6" i="2"/>
  <c r="J6" i="2"/>
  <c r="J19" i="2"/>
  <c r="M19" i="2"/>
  <c r="M7" i="2"/>
  <c r="J7" i="2"/>
  <c r="J19" i="6"/>
  <c r="J23" i="6"/>
  <c r="J21" i="6"/>
  <c r="J20" i="6"/>
  <c r="K53" i="3"/>
  <c r="K30" i="3"/>
  <c r="K29" i="3"/>
  <c r="K36" i="3"/>
  <c r="J61" i="1"/>
  <c r="M61" i="1"/>
  <c r="J48" i="1"/>
  <c r="J31" i="1"/>
  <c r="M31" i="1"/>
  <c r="J59" i="1"/>
  <c r="M59" i="1"/>
  <c r="J60" i="1"/>
  <c r="M60" i="1"/>
  <c r="J50" i="1"/>
  <c r="M30" i="1"/>
  <c r="J30" i="1"/>
  <c r="J28" i="1"/>
  <c r="M28" i="1"/>
  <c r="M32" i="1"/>
  <c r="J32" i="1"/>
  <c r="J35" i="1"/>
  <c r="M35" i="1"/>
  <c r="M12" i="1"/>
  <c r="J12" i="1"/>
  <c r="J10" i="1"/>
  <c r="M10" i="1"/>
  <c r="M9" i="1"/>
  <c r="J9" i="1"/>
  <c r="J7" i="1"/>
  <c r="M7" i="1"/>
  <c r="J6" i="6"/>
  <c r="M14" i="5"/>
  <c r="J14" i="5"/>
  <c r="J6" i="5"/>
  <c r="M6" i="5"/>
  <c r="J8" i="5"/>
  <c r="M8" i="5"/>
  <c r="J7" i="5"/>
  <c r="M7" i="5"/>
  <c r="M12" i="5"/>
  <c r="J12" i="5"/>
  <c r="M10" i="5"/>
  <c r="J10" i="5"/>
  <c r="M9" i="5"/>
  <c r="J9" i="5"/>
  <c r="M11" i="5"/>
  <c r="J11" i="5"/>
  <c r="J20" i="5"/>
  <c r="M20" i="5"/>
  <c r="J19" i="5"/>
  <c r="M19" i="5"/>
  <c r="N19" i="5" s="1"/>
  <c r="J21" i="5"/>
  <c r="K21" i="5" s="1"/>
  <c r="M36" i="5"/>
  <c r="J36" i="5"/>
  <c r="J30" i="5"/>
  <c r="M30" i="5"/>
  <c r="J27" i="5"/>
  <c r="M27" i="5"/>
  <c r="M26" i="5"/>
  <c r="J26" i="5"/>
  <c r="M25" i="5"/>
  <c r="J25" i="5"/>
  <c r="M31" i="5"/>
  <c r="J31" i="5"/>
  <c r="M28" i="5"/>
  <c r="J28" i="5"/>
  <c r="M32" i="5"/>
  <c r="J32" i="5"/>
  <c r="M29" i="5"/>
  <c r="J29" i="5"/>
  <c r="J33" i="5"/>
  <c r="M33" i="5"/>
  <c r="J35" i="5"/>
  <c r="M35" i="5"/>
  <c r="J34" i="5"/>
  <c r="M34" i="5"/>
  <c r="M50" i="5"/>
  <c r="J50" i="5"/>
  <c r="J47" i="5"/>
  <c r="M47" i="5"/>
  <c r="J49" i="5"/>
  <c r="M49" i="5"/>
  <c r="J51" i="5"/>
  <c r="M51" i="5"/>
  <c r="M48" i="5"/>
  <c r="J48" i="5"/>
  <c r="M55" i="5"/>
  <c r="J55" i="5"/>
  <c r="M56" i="5"/>
  <c r="J56" i="5"/>
  <c r="M60" i="5"/>
  <c r="J60" i="5"/>
  <c r="M57" i="5"/>
  <c r="J57" i="5"/>
  <c r="M59" i="5"/>
  <c r="J59" i="5"/>
  <c r="L68" i="5"/>
  <c r="L68" i="4"/>
  <c r="M68" i="4" s="1"/>
  <c r="N68" i="4" s="1"/>
  <c r="O68" i="4" s="1"/>
  <c r="P68" i="4" s="1"/>
  <c r="J60" i="4"/>
  <c r="M60" i="4"/>
  <c r="M58" i="4"/>
  <c r="J58" i="4"/>
  <c r="J57" i="4"/>
  <c r="M57" i="4"/>
  <c r="J61" i="4"/>
  <c r="M61" i="4"/>
  <c r="M59" i="4"/>
  <c r="J59" i="4"/>
  <c r="M56" i="4"/>
  <c r="J56" i="4"/>
  <c r="J55" i="4"/>
  <c r="J48" i="4"/>
  <c r="M48" i="4"/>
  <c r="J50" i="4"/>
  <c r="M50" i="4"/>
  <c r="M47" i="4"/>
  <c r="J47" i="4"/>
  <c r="M49" i="4"/>
  <c r="J49" i="4"/>
  <c r="K49" i="4" s="1"/>
  <c r="J13" i="4"/>
  <c r="M13" i="4"/>
  <c r="J12" i="4"/>
  <c r="M12" i="4"/>
  <c r="J6" i="4"/>
  <c r="M6" i="4"/>
  <c r="J10" i="4"/>
  <c r="M10" i="4"/>
  <c r="M7" i="4"/>
  <c r="J7" i="4"/>
  <c r="M8" i="4"/>
  <c r="J8" i="4"/>
  <c r="M11" i="4"/>
  <c r="M31" i="4"/>
  <c r="J31" i="4"/>
  <c r="M32" i="4"/>
  <c r="J32" i="4"/>
  <c r="J30" i="4"/>
  <c r="M30" i="4"/>
  <c r="J35" i="4"/>
  <c r="M35" i="4"/>
  <c r="J29" i="4"/>
  <c r="M29" i="4"/>
  <c r="M34" i="4"/>
  <c r="J34" i="4"/>
  <c r="M33" i="4"/>
  <c r="J33" i="4"/>
  <c r="J27" i="4"/>
  <c r="M27" i="4"/>
  <c r="M25" i="4"/>
  <c r="J19" i="4"/>
  <c r="M19" i="4"/>
  <c r="M20" i="4"/>
  <c r="J20" i="4"/>
  <c r="M21" i="4"/>
  <c r="L68" i="2"/>
  <c r="M68" i="2" s="1"/>
  <c r="N68" i="2" s="1"/>
  <c r="O68" i="2" s="1"/>
  <c r="P68" i="2" s="1"/>
  <c r="J60" i="2"/>
  <c r="M60" i="2"/>
  <c r="J63" i="2"/>
  <c r="J62" i="2"/>
  <c r="M62" i="2"/>
  <c r="J59" i="2"/>
  <c r="M59" i="2"/>
  <c r="M56" i="2"/>
  <c r="J56" i="2"/>
  <c r="M55" i="2"/>
  <c r="J55" i="2"/>
  <c r="J61" i="2"/>
  <c r="M61" i="2"/>
  <c r="M57" i="2"/>
  <c r="M58" i="2"/>
  <c r="J50" i="2"/>
  <c r="M50" i="2"/>
  <c r="J49" i="2"/>
  <c r="M49" i="2"/>
  <c r="J48" i="2"/>
  <c r="K47" i="2" s="1"/>
  <c r="M47" i="2"/>
  <c r="M27" i="2"/>
  <c r="J27" i="2"/>
  <c r="J30" i="2"/>
  <c r="M30" i="2"/>
  <c r="M32" i="2"/>
  <c r="J32" i="2"/>
  <c r="J34" i="2"/>
  <c r="M34" i="2"/>
  <c r="M28" i="2"/>
  <c r="J28" i="2"/>
  <c r="M26" i="2"/>
  <c r="J26" i="2"/>
  <c r="J29" i="2"/>
  <c r="M29" i="2"/>
  <c r="M25" i="2"/>
  <c r="J25" i="2"/>
  <c r="M31" i="2"/>
  <c r="J31" i="2"/>
  <c r="M33" i="2"/>
  <c r="M21" i="2"/>
  <c r="J21" i="2"/>
  <c r="J20" i="2"/>
  <c r="M20" i="2"/>
  <c r="M13" i="2"/>
  <c r="J13" i="2"/>
  <c r="M9" i="2"/>
  <c r="J9" i="2"/>
  <c r="J11" i="2"/>
  <c r="M11" i="2"/>
  <c r="J12" i="2"/>
  <c r="M12" i="2"/>
  <c r="N12" i="2" s="1"/>
  <c r="M10" i="2"/>
  <c r="J10" i="2"/>
  <c r="M8" i="2"/>
  <c r="J8" i="2"/>
  <c r="L68" i="1"/>
  <c r="M68" i="1" s="1"/>
  <c r="N68" i="1" s="1"/>
  <c r="O68" i="1" s="1"/>
  <c r="P68" i="1" s="1"/>
  <c r="J58" i="1"/>
  <c r="M58" i="1"/>
  <c r="J55" i="1"/>
  <c r="M55" i="1"/>
  <c r="M57" i="1"/>
  <c r="J57" i="1"/>
  <c r="J63" i="1"/>
  <c r="M63" i="1"/>
  <c r="M62" i="1"/>
  <c r="M56" i="1"/>
  <c r="M49" i="1"/>
  <c r="J49" i="1"/>
  <c r="J47" i="1"/>
  <c r="M47" i="1"/>
  <c r="J29" i="1"/>
  <c r="M29" i="1"/>
  <c r="J25" i="1"/>
  <c r="M25" i="1"/>
  <c r="J34" i="1"/>
  <c r="M34" i="1"/>
  <c r="J36" i="1"/>
  <c r="M36" i="1"/>
  <c r="J27" i="1"/>
  <c r="M27" i="1"/>
  <c r="J26" i="1"/>
  <c r="M26" i="1"/>
  <c r="J33" i="1"/>
  <c r="K33" i="1" s="1"/>
  <c r="J19" i="1"/>
  <c r="M19" i="1"/>
  <c r="M20" i="1"/>
  <c r="J20" i="1"/>
  <c r="M21" i="1"/>
  <c r="J21" i="1"/>
  <c r="M6" i="1"/>
  <c r="J6" i="1"/>
  <c r="J13" i="1"/>
  <c r="M13" i="1"/>
  <c r="M11" i="1"/>
  <c r="J11" i="1"/>
  <c r="M14" i="1"/>
  <c r="J14" i="1"/>
  <c r="J8" i="1"/>
  <c r="N48" i="5" l="1"/>
  <c r="K34" i="5"/>
  <c r="K11" i="5"/>
  <c r="K60" i="5"/>
  <c r="N59" i="5"/>
  <c r="K47" i="5"/>
  <c r="N28" i="5"/>
  <c r="N11" i="5"/>
  <c r="K21" i="2"/>
  <c r="N50" i="4"/>
  <c r="K25" i="4"/>
  <c r="N21" i="4"/>
  <c r="K11" i="4"/>
  <c r="N8" i="4"/>
  <c r="K55" i="4"/>
  <c r="K32" i="4"/>
  <c r="N27" i="4"/>
  <c r="K20" i="4"/>
  <c r="K55" i="2"/>
  <c r="K49" i="2"/>
  <c r="N47" i="2"/>
  <c r="N6" i="2"/>
  <c r="K31" i="2"/>
  <c r="N33" i="2"/>
  <c r="K8" i="2"/>
  <c r="K8" i="1"/>
  <c r="N14" i="1"/>
  <c r="N62" i="1"/>
  <c r="N9" i="1"/>
  <c r="K47" i="1"/>
  <c r="N49" i="1"/>
  <c r="N27" i="1"/>
  <c r="N21" i="1"/>
  <c r="K19" i="1"/>
  <c r="K9" i="5"/>
  <c r="K10" i="5"/>
  <c r="K12" i="5"/>
  <c r="N7" i="5"/>
  <c r="N13" i="5"/>
  <c r="N8" i="5"/>
  <c r="N6" i="5"/>
  <c r="K14" i="5"/>
  <c r="N9" i="5"/>
  <c r="N10" i="5"/>
  <c r="N12" i="5"/>
  <c r="K7" i="5"/>
  <c r="K13" i="5"/>
  <c r="K8" i="5"/>
  <c r="K6" i="5"/>
  <c r="N14" i="5"/>
  <c r="N20" i="5"/>
  <c r="N21" i="5"/>
  <c r="K19" i="5"/>
  <c r="K20" i="5"/>
  <c r="K35" i="5"/>
  <c r="K33" i="5"/>
  <c r="N29" i="5"/>
  <c r="N32" i="5"/>
  <c r="N31" i="5"/>
  <c r="N25" i="5"/>
  <c r="N26" i="5"/>
  <c r="K27" i="5"/>
  <c r="K30" i="5"/>
  <c r="N36" i="5"/>
  <c r="N34" i="5"/>
  <c r="N35" i="5"/>
  <c r="N33" i="5"/>
  <c r="K29" i="5"/>
  <c r="K32" i="5"/>
  <c r="K28" i="5"/>
  <c r="K31" i="5"/>
  <c r="K25" i="5"/>
  <c r="K26" i="5"/>
  <c r="N27" i="5"/>
  <c r="N30" i="5"/>
  <c r="K36" i="5"/>
  <c r="K51" i="5"/>
  <c r="K49" i="5"/>
  <c r="N50" i="5"/>
  <c r="K48" i="5"/>
  <c r="N51" i="5"/>
  <c r="N49" i="5"/>
  <c r="N47" i="5"/>
  <c r="K50" i="5"/>
  <c r="N57" i="5"/>
  <c r="K61" i="5"/>
  <c r="N56" i="5"/>
  <c r="K55" i="5"/>
  <c r="N58" i="5"/>
  <c r="K59" i="5"/>
  <c r="K57" i="5"/>
  <c r="K58" i="5"/>
  <c r="N60" i="5"/>
  <c r="K56" i="5"/>
  <c r="N61" i="5"/>
  <c r="N55" i="5"/>
  <c r="K56" i="4"/>
  <c r="K59" i="4"/>
  <c r="K61" i="4"/>
  <c r="K57" i="4"/>
  <c r="N58" i="4"/>
  <c r="K60" i="4"/>
  <c r="N55" i="4"/>
  <c r="N56" i="4"/>
  <c r="N59" i="4"/>
  <c r="N61" i="4"/>
  <c r="N57" i="4"/>
  <c r="K58" i="4"/>
  <c r="N60" i="4"/>
  <c r="K47" i="4"/>
  <c r="N48" i="4"/>
  <c r="N49" i="4"/>
  <c r="N47" i="4"/>
  <c r="K50" i="4"/>
  <c r="K48" i="4"/>
  <c r="N7" i="4"/>
  <c r="N10" i="4"/>
  <c r="K6" i="4"/>
  <c r="K12" i="4"/>
  <c r="K13" i="4"/>
  <c r="N11" i="4"/>
  <c r="K8" i="4"/>
  <c r="K7" i="4"/>
  <c r="K9" i="4"/>
  <c r="K10" i="4"/>
  <c r="N9" i="4"/>
  <c r="N6" i="4"/>
  <c r="N12" i="4"/>
  <c r="N13" i="4"/>
  <c r="N33" i="4"/>
  <c r="N34" i="4"/>
  <c r="N29" i="4"/>
  <c r="N35" i="4"/>
  <c r="N30" i="4"/>
  <c r="K28" i="4"/>
  <c r="N28" i="4"/>
  <c r="N31" i="4"/>
  <c r="N25" i="4"/>
  <c r="K27" i="4"/>
  <c r="K33" i="4"/>
  <c r="K34" i="4"/>
  <c r="N26" i="4"/>
  <c r="K29" i="4"/>
  <c r="K35" i="4"/>
  <c r="K30" i="4"/>
  <c r="N32" i="4"/>
  <c r="K31" i="4"/>
  <c r="K26" i="4"/>
  <c r="N20" i="4"/>
  <c r="N19" i="4"/>
  <c r="K21" i="4"/>
  <c r="K19" i="4"/>
  <c r="N61" i="2"/>
  <c r="K58" i="2"/>
  <c r="N56" i="2"/>
  <c r="K59" i="2"/>
  <c r="K62" i="2"/>
  <c r="K60" i="2"/>
  <c r="N58" i="2"/>
  <c r="N57" i="2"/>
  <c r="K61" i="2"/>
  <c r="N55" i="2"/>
  <c r="K56" i="2"/>
  <c r="N59" i="2"/>
  <c r="N62" i="2"/>
  <c r="K57" i="2"/>
  <c r="K63" i="2"/>
  <c r="N60" i="2"/>
  <c r="N50" i="2"/>
  <c r="K48" i="2"/>
  <c r="N49" i="2"/>
  <c r="N48" i="2"/>
  <c r="K50" i="2"/>
  <c r="K25" i="2"/>
  <c r="N29" i="2"/>
  <c r="K26" i="2"/>
  <c r="K28" i="2"/>
  <c r="K34" i="2"/>
  <c r="N32" i="2"/>
  <c r="K30" i="2"/>
  <c r="N27" i="2"/>
  <c r="K33" i="2"/>
  <c r="N31" i="2"/>
  <c r="N25" i="2"/>
  <c r="K29" i="2"/>
  <c r="N26" i="2"/>
  <c r="N28" i="2"/>
  <c r="N34" i="2"/>
  <c r="K32" i="2"/>
  <c r="N30" i="2"/>
  <c r="K27" i="2"/>
  <c r="N20" i="2"/>
  <c r="N19" i="2"/>
  <c r="K19" i="2"/>
  <c r="K20" i="2"/>
  <c r="N21" i="2"/>
  <c r="K10" i="2"/>
  <c r="N11" i="2"/>
  <c r="K9" i="2"/>
  <c r="N7" i="2"/>
  <c r="K6" i="2"/>
  <c r="K13" i="2"/>
  <c r="K7" i="2"/>
  <c r="N8" i="2"/>
  <c r="N10" i="2"/>
  <c r="K12" i="2"/>
  <c r="K11" i="2"/>
  <c r="N9" i="2"/>
  <c r="N13" i="2"/>
  <c r="K63" i="1"/>
  <c r="K57" i="1"/>
  <c r="K62" i="1"/>
  <c r="K55" i="1"/>
  <c r="K59" i="1"/>
  <c r="K58" i="1"/>
  <c r="N61" i="1"/>
  <c r="N56" i="1"/>
  <c r="N63" i="1"/>
  <c r="K61" i="1"/>
  <c r="N57" i="1"/>
  <c r="N60" i="1"/>
  <c r="N59" i="1"/>
  <c r="N55" i="1"/>
  <c r="K60" i="1"/>
  <c r="N58" i="1"/>
  <c r="K56" i="1"/>
  <c r="N48" i="1"/>
  <c r="N47" i="1"/>
  <c r="K50" i="1"/>
  <c r="K49" i="1"/>
  <c r="K48" i="1"/>
  <c r="N50" i="1"/>
  <c r="K26" i="1"/>
  <c r="K28" i="1"/>
  <c r="N36" i="1"/>
  <c r="N34" i="1"/>
  <c r="N35" i="1"/>
  <c r="N25" i="1"/>
  <c r="N29" i="1"/>
  <c r="N31" i="1"/>
  <c r="N28" i="1"/>
  <c r="N33" i="1"/>
  <c r="N26" i="1"/>
  <c r="K32" i="1"/>
  <c r="K27" i="1"/>
  <c r="K35" i="1"/>
  <c r="N32" i="1"/>
  <c r="K36" i="1"/>
  <c r="K34" i="1"/>
  <c r="K31" i="1"/>
  <c r="K25" i="1"/>
  <c r="K29" i="1"/>
  <c r="N20" i="1"/>
  <c r="K21" i="1"/>
  <c r="K20" i="1"/>
  <c r="L20" i="1" s="1"/>
  <c r="N19" i="1"/>
  <c r="N11" i="1"/>
  <c r="N10" i="1"/>
  <c r="K13" i="1"/>
  <c r="K6" i="1"/>
  <c r="K10" i="1"/>
  <c r="N7" i="1"/>
  <c r="K14" i="1"/>
  <c r="K12" i="1"/>
  <c r="K11" i="1"/>
  <c r="K9" i="1"/>
  <c r="N13" i="1"/>
  <c r="K7" i="1"/>
  <c r="N6" i="1"/>
  <c r="N12" i="1"/>
  <c r="N8" i="1"/>
  <c r="O61" i="5" l="1"/>
  <c r="P61" i="5" s="1"/>
  <c r="L56" i="5"/>
  <c r="L50" i="5"/>
  <c r="O49" i="5"/>
  <c r="P49" i="5" s="1"/>
  <c r="L36" i="5"/>
  <c r="O27" i="5"/>
  <c r="P27" i="5" s="1"/>
  <c r="O21" i="5"/>
  <c r="P21" i="5" s="1"/>
  <c r="L29" i="5"/>
  <c r="L19" i="5"/>
  <c r="O14" i="5"/>
  <c r="P14" i="5" s="1"/>
  <c r="L8" i="5"/>
  <c r="L48" i="4"/>
  <c r="O47" i="4"/>
  <c r="P47" i="4" s="1"/>
  <c r="O20" i="4"/>
  <c r="P20" i="4" s="1"/>
  <c r="L10" i="4"/>
  <c r="O60" i="4"/>
  <c r="P60" i="4" s="1"/>
  <c r="P64" i="4"/>
  <c r="L60" i="4"/>
  <c r="L30" i="4"/>
  <c r="O26" i="4"/>
  <c r="P26" i="4" s="1"/>
  <c r="L19" i="4"/>
  <c r="O19" i="4"/>
  <c r="P19" i="4" s="1"/>
  <c r="P14" i="4"/>
  <c r="O48" i="2"/>
  <c r="P48" i="2" s="1"/>
  <c r="O13" i="2"/>
  <c r="P13" i="2" s="1"/>
  <c r="L13" i="2"/>
  <c r="L63" i="2"/>
  <c r="O62" i="2"/>
  <c r="P62" i="2" s="1"/>
  <c r="L50" i="2"/>
  <c r="L27" i="2"/>
  <c r="O34" i="2"/>
  <c r="P34" i="2" s="1"/>
  <c r="O20" i="2"/>
  <c r="P20" i="2" s="1"/>
  <c r="L20" i="2"/>
  <c r="O58" i="1"/>
  <c r="P58" i="1" s="1"/>
  <c r="P51" i="1"/>
  <c r="L48" i="1"/>
  <c r="L61" i="1"/>
  <c r="O33" i="1"/>
  <c r="P33" i="1" s="1"/>
  <c r="O19" i="1"/>
  <c r="P19" i="1" s="1"/>
  <c r="O21" i="1"/>
  <c r="P21" i="1" s="1"/>
  <c r="O8" i="1"/>
  <c r="P8" i="1" s="1"/>
  <c r="L14" i="1"/>
  <c r="P15" i="5"/>
  <c r="L6" i="5"/>
  <c r="L13" i="5"/>
  <c r="O12" i="5"/>
  <c r="P12" i="5" s="1"/>
  <c r="O9" i="5"/>
  <c r="P9" i="5" s="1"/>
  <c r="O6" i="5"/>
  <c r="P6" i="5" s="1"/>
  <c r="O13" i="5"/>
  <c r="P13" i="5" s="1"/>
  <c r="L12" i="5"/>
  <c r="L9" i="5"/>
  <c r="L7" i="5"/>
  <c r="O10" i="5"/>
  <c r="P10" i="5" s="1"/>
  <c r="O11" i="5"/>
  <c r="P11" i="5" s="1"/>
  <c r="L14" i="5"/>
  <c r="O8" i="5"/>
  <c r="P8" i="5" s="1"/>
  <c r="O7" i="5"/>
  <c r="P7" i="5" s="1"/>
  <c r="L10" i="5"/>
  <c r="L11" i="5"/>
  <c r="O19" i="5"/>
  <c r="P19" i="5" s="1"/>
  <c r="L20" i="5"/>
  <c r="L21" i="5"/>
  <c r="O20" i="5"/>
  <c r="P20" i="5" s="1"/>
  <c r="L25" i="5"/>
  <c r="L28" i="5"/>
  <c r="O35" i="5"/>
  <c r="P35" i="5" s="1"/>
  <c r="O36" i="5"/>
  <c r="P36" i="5" s="1"/>
  <c r="L27" i="5"/>
  <c r="O25" i="5"/>
  <c r="P25" i="5" s="1"/>
  <c r="O32" i="5"/>
  <c r="P32" i="5" s="1"/>
  <c r="L33" i="5"/>
  <c r="L34" i="5"/>
  <c r="O28" i="5"/>
  <c r="P28" i="5" s="1"/>
  <c r="O30" i="5"/>
  <c r="P30" i="5" s="1"/>
  <c r="L26" i="5"/>
  <c r="L31" i="5"/>
  <c r="L32" i="5"/>
  <c r="O33" i="5"/>
  <c r="P33" i="5" s="1"/>
  <c r="O34" i="5"/>
  <c r="P34" i="5" s="1"/>
  <c r="L30" i="5"/>
  <c r="O26" i="5"/>
  <c r="P26" i="5" s="1"/>
  <c r="O31" i="5"/>
  <c r="P31" i="5" s="1"/>
  <c r="O29" i="5"/>
  <c r="P29" i="5" s="1"/>
  <c r="L35" i="5"/>
  <c r="L48" i="5"/>
  <c r="L49" i="5"/>
  <c r="O48" i="5"/>
  <c r="P48" i="5" s="1"/>
  <c r="L47" i="5"/>
  <c r="O47" i="5"/>
  <c r="P47" i="5" s="1"/>
  <c r="O51" i="5"/>
  <c r="P51" i="5" s="1"/>
  <c r="O50" i="5"/>
  <c r="P50" i="5" s="1"/>
  <c r="L51" i="5"/>
  <c r="L59" i="5"/>
  <c r="L55" i="5"/>
  <c r="O56" i="5"/>
  <c r="P56" i="5" s="1"/>
  <c r="L60" i="5"/>
  <c r="P64" i="5"/>
  <c r="O55" i="5"/>
  <c r="P55" i="5" s="1"/>
  <c r="O60" i="5"/>
  <c r="P60" i="5" s="1"/>
  <c r="L58" i="5"/>
  <c r="L57" i="5"/>
  <c r="O58" i="5"/>
  <c r="P58" i="5" s="1"/>
  <c r="P63" i="5"/>
  <c r="L61" i="5"/>
  <c r="P62" i="5"/>
  <c r="O57" i="5"/>
  <c r="P57" i="5" s="1"/>
  <c r="O59" i="5"/>
  <c r="P59" i="5" s="1"/>
  <c r="O57" i="4"/>
  <c r="P57" i="4" s="1"/>
  <c r="O59" i="4"/>
  <c r="P59" i="4" s="1"/>
  <c r="O56" i="4"/>
  <c r="P56" i="4" s="1"/>
  <c r="L57" i="4"/>
  <c r="P63" i="4"/>
  <c r="L55" i="4"/>
  <c r="L58" i="4"/>
  <c r="O61" i="4"/>
  <c r="P61" i="4" s="1"/>
  <c r="O55" i="4"/>
  <c r="P55" i="4" s="1"/>
  <c r="P62" i="4"/>
  <c r="O58" i="4"/>
  <c r="P58" i="4" s="1"/>
  <c r="L61" i="4"/>
  <c r="L59" i="4"/>
  <c r="L56" i="4"/>
  <c r="P51" i="4"/>
  <c r="O48" i="4"/>
  <c r="P48" i="4" s="1"/>
  <c r="L47" i="4"/>
  <c r="L49" i="4"/>
  <c r="L50" i="4"/>
  <c r="O49" i="4"/>
  <c r="P49" i="4" s="1"/>
  <c r="O50" i="4"/>
  <c r="P50" i="4" s="1"/>
  <c r="O12" i="4"/>
  <c r="P12" i="4" s="1"/>
  <c r="L7" i="4"/>
  <c r="O11" i="4"/>
  <c r="P11" i="4" s="1"/>
  <c r="L12" i="4"/>
  <c r="P15" i="4"/>
  <c r="O7" i="4"/>
  <c r="P7" i="4" s="1"/>
  <c r="L11" i="4"/>
  <c r="O13" i="4"/>
  <c r="P13" i="4" s="1"/>
  <c r="O6" i="4"/>
  <c r="P6" i="4" s="1"/>
  <c r="O9" i="4"/>
  <c r="P9" i="4" s="1"/>
  <c r="L9" i="4"/>
  <c r="L8" i="4"/>
  <c r="L13" i="4"/>
  <c r="L6" i="4"/>
  <c r="O10" i="4"/>
  <c r="P10" i="4" s="1"/>
  <c r="O8" i="4"/>
  <c r="P8" i="4" s="1"/>
  <c r="L31" i="4"/>
  <c r="L35" i="4"/>
  <c r="L33" i="4"/>
  <c r="O25" i="4"/>
  <c r="P25" i="4" s="1"/>
  <c r="O28" i="4"/>
  <c r="P28" i="4" s="1"/>
  <c r="L32" i="4"/>
  <c r="P36" i="4"/>
  <c r="O29" i="4"/>
  <c r="P29" i="4" s="1"/>
  <c r="O33" i="4"/>
  <c r="P33" i="4" s="1"/>
  <c r="O27" i="4"/>
  <c r="P27" i="4" s="1"/>
  <c r="L26" i="4"/>
  <c r="O32" i="4"/>
  <c r="P32" i="4" s="1"/>
  <c r="L29" i="4"/>
  <c r="L34" i="4"/>
  <c r="L27" i="4"/>
  <c r="O31" i="4"/>
  <c r="P31" i="4" s="1"/>
  <c r="L28" i="4"/>
  <c r="O30" i="4"/>
  <c r="P30" i="4" s="1"/>
  <c r="O35" i="4"/>
  <c r="P35" i="4" s="1"/>
  <c r="O34" i="4"/>
  <c r="P34" i="4" s="1"/>
  <c r="L25" i="4"/>
  <c r="L20" i="4"/>
  <c r="L21" i="4"/>
  <c r="O21" i="4"/>
  <c r="P21" i="4" s="1"/>
  <c r="L56" i="2"/>
  <c r="L61" i="2"/>
  <c r="O58" i="2"/>
  <c r="P58" i="2" s="1"/>
  <c r="L62" i="2"/>
  <c r="O56" i="2"/>
  <c r="P56" i="2" s="1"/>
  <c r="L55" i="2"/>
  <c r="P64" i="2"/>
  <c r="O60" i="2"/>
  <c r="P60" i="2" s="1"/>
  <c r="L57" i="2"/>
  <c r="O59" i="2"/>
  <c r="P59" i="2" s="1"/>
  <c r="O55" i="2"/>
  <c r="P55" i="2" s="1"/>
  <c r="O57" i="2"/>
  <c r="P57" i="2" s="1"/>
  <c r="L60" i="2"/>
  <c r="P63" i="2"/>
  <c r="L59" i="2"/>
  <c r="L58" i="2"/>
  <c r="O61" i="2"/>
  <c r="P61" i="2" s="1"/>
  <c r="O49" i="2"/>
  <c r="P49" i="2" s="1"/>
  <c r="L48" i="2"/>
  <c r="L49" i="2"/>
  <c r="P51" i="2"/>
  <c r="O50" i="2"/>
  <c r="P50" i="2" s="1"/>
  <c r="L47" i="2"/>
  <c r="O47" i="2"/>
  <c r="P47" i="2" s="1"/>
  <c r="L32" i="2"/>
  <c r="O26" i="2"/>
  <c r="P26" i="2" s="1"/>
  <c r="O25" i="2"/>
  <c r="P25" i="2" s="1"/>
  <c r="O31" i="2"/>
  <c r="P31" i="2" s="1"/>
  <c r="O27" i="2"/>
  <c r="P27" i="2" s="1"/>
  <c r="O32" i="2"/>
  <c r="P32" i="2" s="1"/>
  <c r="L34" i="2"/>
  <c r="L28" i="2"/>
  <c r="O29" i="2"/>
  <c r="P29" i="2" s="1"/>
  <c r="L31" i="2"/>
  <c r="O33" i="2"/>
  <c r="P33" i="2" s="1"/>
  <c r="O30" i="2"/>
  <c r="P30" i="2" s="1"/>
  <c r="P35" i="2"/>
  <c r="O28" i="2"/>
  <c r="P28" i="2" s="1"/>
  <c r="L29" i="2"/>
  <c r="P36" i="2"/>
  <c r="L33" i="2"/>
  <c r="L30" i="2"/>
  <c r="L26" i="2"/>
  <c r="L25" i="2"/>
  <c r="L21" i="2"/>
  <c r="O21" i="2"/>
  <c r="P21" i="2" s="1"/>
  <c r="L19" i="2"/>
  <c r="O19" i="2"/>
  <c r="P19" i="2" s="1"/>
  <c r="P15" i="2"/>
  <c r="L11" i="2"/>
  <c r="L12" i="2"/>
  <c r="O8" i="2"/>
  <c r="P8" i="2" s="1"/>
  <c r="L9" i="2"/>
  <c r="O12" i="2"/>
  <c r="P12" i="2" s="1"/>
  <c r="L8" i="2"/>
  <c r="O6" i="2"/>
  <c r="P6" i="2" s="1"/>
  <c r="O9" i="2"/>
  <c r="P9" i="2" s="1"/>
  <c r="O10" i="2"/>
  <c r="P10" i="2" s="1"/>
  <c r="L7" i="2"/>
  <c r="L6" i="2"/>
  <c r="O7" i="2"/>
  <c r="P7" i="2" s="1"/>
  <c r="O11" i="2"/>
  <c r="P11" i="2" s="1"/>
  <c r="L10" i="2"/>
  <c r="O55" i="1"/>
  <c r="P55" i="1" s="1"/>
  <c r="O60" i="1"/>
  <c r="P60" i="1" s="1"/>
  <c r="P64" i="1"/>
  <c r="O61" i="1"/>
  <c r="P61" i="1" s="1"/>
  <c r="L59" i="1"/>
  <c r="L62" i="1"/>
  <c r="L63" i="1"/>
  <c r="O62" i="1"/>
  <c r="P62" i="1" s="1"/>
  <c r="L56" i="1"/>
  <c r="L60" i="1"/>
  <c r="O59" i="1"/>
  <c r="P59" i="1" s="1"/>
  <c r="O57" i="1"/>
  <c r="P57" i="1" s="1"/>
  <c r="O63" i="1"/>
  <c r="P63" i="1" s="1"/>
  <c r="O56" i="1"/>
  <c r="P56" i="1" s="1"/>
  <c r="L58" i="1"/>
  <c r="L55" i="1"/>
  <c r="L57" i="1"/>
  <c r="L50" i="1"/>
  <c r="O49" i="1"/>
  <c r="P49" i="1" s="1"/>
  <c r="O50" i="1"/>
  <c r="P50" i="1" s="1"/>
  <c r="L49" i="1"/>
  <c r="O47" i="1"/>
  <c r="P47" i="1" s="1"/>
  <c r="O48" i="1"/>
  <c r="P48" i="1" s="1"/>
  <c r="L47" i="1"/>
  <c r="L31" i="1"/>
  <c r="L36" i="1"/>
  <c r="L35" i="1"/>
  <c r="L32" i="1"/>
  <c r="O31" i="1"/>
  <c r="P31" i="1" s="1"/>
  <c r="O25" i="1"/>
  <c r="P25" i="1" s="1"/>
  <c r="O34" i="1"/>
  <c r="P34" i="1" s="1"/>
  <c r="P30" i="1"/>
  <c r="O27" i="1"/>
  <c r="P27" i="1" s="1"/>
  <c r="L33" i="1"/>
  <c r="L25" i="1"/>
  <c r="L34" i="1"/>
  <c r="O32" i="1"/>
  <c r="P32" i="1" s="1"/>
  <c r="L27" i="1"/>
  <c r="O26" i="1"/>
  <c r="P26" i="1" s="1"/>
  <c r="O28" i="1"/>
  <c r="P28" i="1" s="1"/>
  <c r="O35" i="1"/>
  <c r="P35" i="1" s="1"/>
  <c r="O36" i="1"/>
  <c r="P36" i="1" s="1"/>
  <c r="L28" i="1"/>
  <c r="L26" i="1"/>
  <c r="L19" i="1"/>
  <c r="L21" i="1"/>
  <c r="O20" i="1"/>
  <c r="P20" i="1" s="1"/>
  <c r="O6" i="1"/>
  <c r="P6" i="1" s="1"/>
  <c r="O13" i="1"/>
  <c r="P13" i="1" s="1"/>
  <c r="L11" i="1"/>
  <c r="O7" i="1"/>
  <c r="P7" i="1" s="1"/>
  <c r="L6" i="1"/>
  <c r="O10" i="1"/>
  <c r="P10" i="1" s="1"/>
  <c r="O14" i="1"/>
  <c r="P14" i="1" s="1"/>
  <c r="L8" i="1"/>
  <c r="O9" i="1"/>
  <c r="P9" i="1" s="1"/>
  <c r="O12" i="1"/>
  <c r="P12" i="1" s="1"/>
  <c r="L7" i="1"/>
  <c r="L9" i="1"/>
  <c r="L12" i="1"/>
  <c r="P15" i="1"/>
  <c r="L10" i="1"/>
  <c r="L13" i="1"/>
  <c r="O11" i="1"/>
  <c r="P11" i="1" s="1"/>
</calcChain>
</file>

<file path=xl/sharedStrings.xml><?xml version="1.0" encoding="utf-8"?>
<sst xmlns="http://schemas.openxmlformats.org/spreadsheetml/2006/main" count="1424" uniqueCount="165">
  <si>
    <t>Start Saati :</t>
  </si>
  <si>
    <t>YELKEN</t>
  </si>
  <si>
    <t>TEKNE ADI</t>
  </si>
  <si>
    <t xml:space="preserve">TEKNE TİPİ </t>
  </si>
  <si>
    <t>SAHİBİ / SORUMLU KİŞİ</t>
  </si>
  <si>
    <t>Finiş Saati</t>
  </si>
  <si>
    <t>Geçen Süre</t>
  </si>
  <si>
    <t>TCC</t>
  </si>
  <si>
    <t>GEÇİCİ SONUÇ</t>
  </si>
  <si>
    <t>SONUÇ</t>
  </si>
  <si>
    <t>NO</t>
  </si>
  <si>
    <t>hh:mm:ss</t>
  </si>
  <si>
    <t>saniye</t>
  </si>
  <si>
    <t>Sıra</t>
  </si>
  <si>
    <t>Puan</t>
  </si>
  <si>
    <t>PUANI</t>
  </si>
  <si>
    <t>YARIŞ SEKRETERLİĞİ</t>
  </si>
  <si>
    <t>TCF</t>
  </si>
  <si>
    <t>YARIŞ</t>
  </si>
  <si>
    <t>IRC III (LACİVERT) - TCC 1,019 - 0,980 arası</t>
  </si>
  <si>
    <t>IRC IV (TURUNCU) -[TCC 0,979 ve altı</t>
  </si>
  <si>
    <t>YARIŞ KOMİTESİ BAŞKANI</t>
  </si>
  <si>
    <t>PROTOTYPE</t>
  </si>
  <si>
    <t>FIRST 40.7</t>
  </si>
  <si>
    <t>MAT 1010</t>
  </si>
  <si>
    <t>LOGO</t>
  </si>
  <si>
    <t>FIRST 35</t>
  </si>
  <si>
    <t>GBR 186N</t>
  </si>
  <si>
    <t>FIRST 34.7</t>
  </si>
  <si>
    <t>DENİZ YILMAZ</t>
  </si>
  <si>
    <t>MEHMET GENCO SİNDEL</t>
  </si>
  <si>
    <t>CORBY 29</t>
  </si>
  <si>
    <t>FIRST 40</t>
  </si>
  <si>
    <t>ORIENT EXPRESS VI</t>
  </si>
  <si>
    <t>FARR 55</t>
  </si>
  <si>
    <t>FARR 40</t>
  </si>
  <si>
    <t>BARBAROS SARP / VELİ MURAT AÇIKALIN</t>
  </si>
  <si>
    <t>X 35</t>
  </si>
  <si>
    <t>A 35</t>
  </si>
  <si>
    <t>AHMET EKER</t>
  </si>
  <si>
    <t>SELİM YAZICI / EVREN KONCAGÜL</t>
  </si>
  <si>
    <t>Düz.Süre</t>
  </si>
  <si>
    <t xml:space="preserve">GEZİ (BEYAZ) </t>
  </si>
  <si>
    <t>40 PLUS SAILING / ÖZCAN ÖZVERİM</t>
  </si>
  <si>
    <t>Yelken</t>
  </si>
  <si>
    <t>Tekne Adı</t>
  </si>
  <si>
    <t>Tekne Tipi</t>
  </si>
  <si>
    <t>Tekne Sahibi / Sorumlu Kişi</t>
  </si>
  <si>
    <t>YARIŞ 1</t>
  </si>
  <si>
    <t>YARIŞ 2</t>
  </si>
  <si>
    <t xml:space="preserve">TOPLAM </t>
  </si>
  <si>
    <t>SIRA</t>
  </si>
  <si>
    <t>No</t>
  </si>
  <si>
    <t>PUAN</t>
  </si>
  <si>
    <t>IRC 0 (PEMBE) - TCC 1,125 ve üzeri</t>
  </si>
  <si>
    <t>IRC I (SARI) - TCC 1,124 - 1,050 arası</t>
  </si>
  <si>
    <t>IRC II (YEŞİL) - TCC 1,049 - 1,020 arası</t>
  </si>
  <si>
    <t>ZEKİ BÜLENT ATABAY / ARİF GÜRDENLİ</t>
  </si>
  <si>
    <t>KER 53</t>
  </si>
  <si>
    <t>ARÇELİK A.Ş. / SİNAN SÜMER</t>
  </si>
  <si>
    <t>EKER 40</t>
  </si>
  <si>
    <t>KER 40</t>
  </si>
  <si>
    <t>VAKKORAMA</t>
  </si>
  <si>
    <t>CEM HAKKO</t>
  </si>
  <si>
    <t>HASAN UTKU ÇETİNER</t>
  </si>
  <si>
    <t>FENERBAHÇE SPOR KULÜBÜ / OĞUZ AYAN</t>
  </si>
  <si>
    <t>FENERBAHÇE SPOR KULÜBÜ / EREN ÖZDAL</t>
  </si>
  <si>
    <t>SİNAN SÜMER / SEFA BALIK</t>
  </si>
  <si>
    <t>HEDEF YELKEN 40.7</t>
  </si>
  <si>
    <t>NEJAT MEŞE / SERDAR ÇALIŞKAN</t>
  </si>
  <si>
    <t>MEHMET TUĞRUL TEKBULUT / ONUR BİLGEN</t>
  </si>
  <si>
    <t>SİNAN SÜMER / KEMAL MUSLUBAŞ</t>
  </si>
  <si>
    <t>Unıq2go - HANGOVER</t>
  </si>
  <si>
    <t>AHMET TARGAN HAZARHUN</t>
  </si>
  <si>
    <t xml:space="preserve">AMEERA CHEESE </t>
  </si>
  <si>
    <t>GORBON 33</t>
  </si>
  <si>
    <t>ŞAHİN AKIN</t>
  </si>
  <si>
    <t>POGO 8,50</t>
  </si>
  <si>
    <t>GORBON 26</t>
  </si>
  <si>
    <t>HEDEF YELKEN / EFE REGAY</t>
  </si>
  <si>
    <t>HEDEF YELKEN / HÜSEYİN LEVENT ÖZGEN</t>
  </si>
  <si>
    <t>TAYK / BURGAN LEASING İSTANBUL KUPASI YAT YARIŞI</t>
  </si>
  <si>
    <t xml:space="preserve">                              12 MAYIS 2018 - YARIŞ 1 </t>
  </si>
  <si>
    <t>USA 50955</t>
  </si>
  <si>
    <t>GOBLİN 5</t>
  </si>
  <si>
    <t>AYDIN YURDUM</t>
  </si>
  <si>
    <t>SHAK SHUKA 3</t>
  </si>
  <si>
    <t>FARRFARA</t>
  </si>
  <si>
    <t>FARRFARA EKİBİ / ERHAN UZUN</t>
  </si>
  <si>
    <t>LEVENT PEYNİRCİ</t>
  </si>
  <si>
    <t>BÜLENT DEMİRCİOĞLU / KAMİL ORHAN TÜKER</t>
  </si>
  <si>
    <r>
      <t>CHEESE IV -</t>
    </r>
    <r>
      <rPr>
        <sz val="9"/>
        <rFont val="Arial Tur"/>
        <charset val="162"/>
      </rPr>
      <t xml:space="preserve"> CHEESE SAILING</t>
    </r>
  </si>
  <si>
    <t>ACADIA 5</t>
  </si>
  <si>
    <t>FARR 280</t>
  </si>
  <si>
    <t>VEDAT TEZMAN</t>
  </si>
  <si>
    <t xml:space="preserve">DHO ABOSA </t>
  </si>
  <si>
    <t>DENİZ HARP OKULU / AHMET ONUR ÖZÇETİN</t>
  </si>
  <si>
    <t>CENK TEKKAYA / CEM GÖZEN</t>
  </si>
  <si>
    <t>SERHAT DOMANİÇ</t>
  </si>
  <si>
    <t>EMİR İÇGÖREN-LEVENT PEYNİRCİ/ EMİR İÇGÖREN</t>
  </si>
  <si>
    <r>
      <t>EXTREM -</t>
    </r>
    <r>
      <rPr>
        <sz val="9"/>
        <rFont val="Arial Tur"/>
        <family val="2"/>
        <charset val="162"/>
      </rPr>
      <t xml:space="preserve"> BURGAN BANK</t>
    </r>
  </si>
  <si>
    <t>C. CENK TEKKAYA /BARTU ÖZSOY-AKIN AKÇALI</t>
  </si>
  <si>
    <t>ELAN 340</t>
  </si>
  <si>
    <t>M. SERDAR ÖNER / MEHMET YÜCEL</t>
  </si>
  <si>
    <r>
      <t>PETEK -</t>
    </r>
    <r>
      <rPr>
        <sz val="9"/>
        <rFont val="Arial Tur"/>
        <family val="2"/>
        <charset val="162"/>
      </rPr>
      <t xml:space="preserve"> NTS DANIŞMANLIK</t>
    </r>
  </si>
  <si>
    <t>GORBON 28</t>
  </si>
  <si>
    <t>SİNAN SÜMER / MELİS BAYKAN</t>
  </si>
  <si>
    <t>DHO DENİZ KIZI 13</t>
  </si>
  <si>
    <t>J 80</t>
  </si>
  <si>
    <t>DENİZ HARP OKULU / AHMET DURSUN</t>
  </si>
  <si>
    <t>DHO DENİZ KIZI 14</t>
  </si>
  <si>
    <t>DENİZ HARP OKULU / MUHAMMED ALİ ŞAHİN</t>
  </si>
  <si>
    <t>DHO DENİZ KIZI 15</t>
  </si>
  <si>
    <t>DENİZ HARP OKULU / KANİ VARDAR</t>
  </si>
  <si>
    <t>DHO DENİZ KIZI 16</t>
  </si>
  <si>
    <t>DENİZ HARP OKULU / ACAR KOPARAL</t>
  </si>
  <si>
    <t>JUMBO</t>
  </si>
  <si>
    <t xml:space="preserve"> J 80</t>
  </si>
  <si>
    <t>ŞÜKRÜ BURAK UZUNER</t>
  </si>
  <si>
    <t>POSEIDON YELKEN - 1</t>
  </si>
  <si>
    <t>PLATU 25</t>
  </si>
  <si>
    <t>KEMAL BERK OTUÇ</t>
  </si>
  <si>
    <t>FIRST CLASS 8</t>
  </si>
  <si>
    <t>HEDEF YELKEN / CANBERK SAĞLAM</t>
  </si>
  <si>
    <t>SİNAN SÜMER / HÜSEYİN AKÇA</t>
  </si>
  <si>
    <t>* MİKRO YAZILIM CENOA</t>
  </si>
  <si>
    <t>AZUREE 33</t>
  </si>
  <si>
    <t>ÇAĞDAŞ ARTU / TARKAN AKDOĞAN</t>
  </si>
  <si>
    <t xml:space="preserve">                              12 MAYIS 2018 - YARIŞ 2 </t>
  </si>
  <si>
    <t xml:space="preserve">                              13 MAYIS 2018 - YARIŞ 4 </t>
  </si>
  <si>
    <t>YARIŞ 3</t>
  </si>
  <si>
    <t>YARIŞ 4</t>
  </si>
  <si>
    <t xml:space="preserve">        12 - 13 MAYIS 2018 </t>
  </si>
  <si>
    <t xml:space="preserve">                         12 - 13 MAYIS 2018 </t>
  </si>
  <si>
    <r>
      <t xml:space="preserve">PAPILI II </t>
    </r>
    <r>
      <rPr>
        <sz val="9"/>
        <rFont val="Arial Tur"/>
        <charset val="162"/>
      </rPr>
      <t>ARÇELİK</t>
    </r>
  </si>
  <si>
    <r>
      <t>FENERBAHÇE 2 -</t>
    </r>
    <r>
      <rPr>
        <sz val="9"/>
        <rFont val="Arial Tur"/>
        <charset val="162"/>
      </rPr>
      <t xml:space="preserve"> FORD OTOSAN</t>
    </r>
  </si>
  <si>
    <r>
      <t xml:space="preserve">ÇILGIN SİGMA - </t>
    </r>
    <r>
      <rPr>
        <sz val="9"/>
        <rFont val="Arial Tur"/>
        <charset val="162"/>
      </rPr>
      <t>BORUSAN RACING</t>
    </r>
  </si>
  <si>
    <r>
      <t xml:space="preserve">FENERBAHÇE 1 - </t>
    </r>
    <r>
      <rPr>
        <sz val="9"/>
        <rFont val="Arial Tur"/>
        <family val="2"/>
        <charset val="162"/>
      </rPr>
      <t>DOĞUŞ GRUBU</t>
    </r>
  </si>
  <si>
    <r>
      <t>ANYTHING GOES /</t>
    </r>
    <r>
      <rPr>
        <sz val="9"/>
        <rFont val="Arial Tur"/>
        <family val="2"/>
        <charset val="162"/>
      </rPr>
      <t xml:space="preserve"> MSI SAILING TEAM</t>
    </r>
  </si>
  <si>
    <r>
      <t xml:space="preserve"> MARY - </t>
    </r>
    <r>
      <rPr>
        <sz val="9"/>
        <rFont val="Arial Tur"/>
        <family val="2"/>
        <charset val="162"/>
      </rPr>
      <t>GÜNEŞ SİGORTA</t>
    </r>
  </si>
  <si>
    <r>
      <t xml:space="preserve">ALİZE M - </t>
    </r>
    <r>
      <rPr>
        <sz val="9"/>
        <rFont val="Arial Tur"/>
        <family val="2"/>
        <charset val="162"/>
      </rPr>
      <t xml:space="preserve">TURKCELL </t>
    </r>
  </si>
  <si>
    <r>
      <t xml:space="preserve">VAGABOND - </t>
    </r>
    <r>
      <rPr>
        <sz val="9"/>
        <rFont val="Arial Tur"/>
        <family val="2"/>
        <charset val="162"/>
      </rPr>
      <t>ALİZE</t>
    </r>
  </si>
  <si>
    <r>
      <t xml:space="preserve">ALİZE 1010 - </t>
    </r>
    <r>
      <rPr>
        <sz val="9"/>
        <rFont val="Arial Tur"/>
        <family val="2"/>
        <charset val="162"/>
      </rPr>
      <t>TÜPRAŞ</t>
    </r>
  </si>
  <si>
    <r>
      <t xml:space="preserve">PALAMUT / </t>
    </r>
    <r>
      <rPr>
        <sz val="9"/>
        <rFont val="Arial Tur"/>
        <family val="2"/>
        <charset val="162"/>
      </rPr>
      <t xml:space="preserve">CPM </t>
    </r>
  </si>
  <si>
    <r>
      <t xml:space="preserve">BOND - </t>
    </r>
    <r>
      <rPr>
        <sz val="9"/>
        <rFont val="Arial Tur"/>
        <family val="2"/>
        <charset val="162"/>
      </rPr>
      <t>AKKİM</t>
    </r>
  </si>
  <si>
    <r>
      <t xml:space="preserve">KEYFİM 3,5 - </t>
    </r>
    <r>
      <rPr>
        <sz val="9"/>
        <rFont val="Arial Tur"/>
        <family val="2"/>
        <charset val="162"/>
      </rPr>
      <t>COLUMBIA ALİZE</t>
    </r>
  </si>
  <si>
    <r>
      <t xml:space="preserve">ELECTRON - </t>
    </r>
    <r>
      <rPr>
        <sz val="9"/>
        <rFont val="Arial Tur"/>
        <family val="2"/>
        <charset val="162"/>
      </rPr>
      <t>PERMOLİT</t>
    </r>
  </si>
  <si>
    <r>
      <t xml:space="preserve">ALTO - </t>
    </r>
    <r>
      <rPr>
        <sz val="9"/>
        <rFont val="Arial Tur"/>
        <family val="2"/>
        <charset val="162"/>
      </rPr>
      <t xml:space="preserve"> BORUSAN JR.</t>
    </r>
  </si>
  <si>
    <r>
      <t xml:space="preserve">HEDEF YELKEN - </t>
    </r>
    <r>
      <rPr>
        <sz val="9"/>
        <rFont val="Arial Tur"/>
        <family val="2"/>
        <charset val="162"/>
      </rPr>
      <t>HAYAT KİMYA</t>
    </r>
  </si>
  <si>
    <r>
      <t xml:space="preserve">ALİZE G28 - </t>
    </r>
    <r>
      <rPr>
        <sz val="9"/>
        <rFont val="Arial Tur"/>
        <family val="2"/>
        <charset val="162"/>
      </rPr>
      <t xml:space="preserve"> SHELL</t>
    </r>
  </si>
  <si>
    <r>
      <t xml:space="preserve">40 PLUS LAL - </t>
    </r>
    <r>
      <rPr>
        <sz val="9"/>
        <rFont val="Arial Tur"/>
        <family val="2"/>
        <charset val="162"/>
      </rPr>
      <t xml:space="preserve">IBS </t>
    </r>
  </si>
  <si>
    <r>
      <t>HEDEF YELKEN 8 -</t>
    </r>
    <r>
      <rPr>
        <sz val="9"/>
        <rFont val="Arial Tur"/>
        <family val="2"/>
        <charset val="162"/>
      </rPr>
      <t xml:space="preserve"> İTÜ</t>
    </r>
  </si>
  <si>
    <r>
      <t>ZİG ZAG -</t>
    </r>
    <r>
      <rPr>
        <sz val="9"/>
        <rFont val="Arial Tur"/>
        <family val="2"/>
        <charset val="162"/>
      </rPr>
      <t xml:space="preserve"> ALİZE </t>
    </r>
  </si>
  <si>
    <t xml:space="preserve">    * Gezi sınıfında spinnaker (simetrik veya asimetrik ) kullanan tekneler</t>
  </si>
  <si>
    <t>DNC</t>
  </si>
  <si>
    <t>RET</t>
  </si>
  <si>
    <t xml:space="preserve"> </t>
  </si>
  <si>
    <t>DNS</t>
  </si>
  <si>
    <t xml:space="preserve">                              12 MAYIS 2018 - YARIŞ 3 </t>
  </si>
  <si>
    <t>12 MAYIS 2018 Saat: 1840</t>
  </si>
  <si>
    <t>12 MAYIS 2018 Saat:18:42</t>
  </si>
  <si>
    <t>12 MAYIS 2018 Saat:1845</t>
  </si>
  <si>
    <t>13 MAYIS 2018 Saat:1330</t>
  </si>
  <si>
    <t>13 MAYIS 2018 Saat: 1350</t>
  </si>
  <si>
    <t>13 MAYIS 2018 Saat:1355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</si>
</sst>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0.000"/>
    <numFmt numFmtId="167" formatCode="#,##0.000"/>
  </numFmts>
  <fonts count="32">
    <font>
      <sz val="10"/>
      <name val="Arial"/>
      <charset val="162"/>
    </font>
    <font>
      <b/>
      <sz val="10"/>
      <name val="Arial Tur"/>
      <family val="2"/>
      <charset val="162"/>
    </font>
    <font>
      <sz val="9"/>
      <name val="Arial Tur"/>
      <family val="2"/>
      <charset val="162"/>
    </font>
    <font>
      <sz val="8"/>
      <name val="Arial Tur"/>
      <family val="2"/>
      <charset val="162"/>
    </font>
    <font>
      <sz val="10"/>
      <name val="Arial Tur"/>
      <family val="2"/>
      <charset val="162"/>
    </font>
    <font>
      <sz val="11"/>
      <name val="Arial Tur"/>
      <family val="2"/>
      <charset val="162"/>
    </font>
    <font>
      <b/>
      <sz val="9"/>
      <name val="Arial Tur"/>
      <family val="2"/>
      <charset val="162"/>
    </font>
    <font>
      <b/>
      <sz val="9"/>
      <name val="Arial Tur"/>
      <charset val="162"/>
    </font>
    <font>
      <sz val="8"/>
      <name val="Arial Tur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62"/>
      <name val="Calibri"/>
      <family val="2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sz val="11"/>
      <name val="Arial Tur"/>
      <charset val="162"/>
    </font>
    <font>
      <b/>
      <sz val="11"/>
      <name val="Arial Tur"/>
      <family val="2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b/>
      <sz val="12"/>
      <name val="Arial Tur"/>
      <family val="2"/>
      <charset val="162"/>
    </font>
    <font>
      <sz val="11"/>
      <name val="Times New Roman Tur"/>
      <family val="1"/>
      <charset val="162"/>
    </font>
    <font>
      <b/>
      <sz val="8"/>
      <name val="Times New Roman Tur"/>
      <family val="1"/>
      <charset val="162"/>
    </font>
    <font>
      <b/>
      <sz val="11"/>
      <name val="Times New Roman Tur"/>
      <family val="1"/>
      <charset val="162"/>
    </font>
    <font>
      <b/>
      <sz val="8"/>
      <name val="Arial Tur"/>
      <family val="2"/>
      <charset val="162"/>
    </font>
    <font>
      <b/>
      <sz val="8"/>
      <name val="Arial Tur"/>
      <charset val="162"/>
    </font>
    <font>
      <b/>
      <sz val="8"/>
      <color indexed="8"/>
      <name val="Arial Tur"/>
      <family val="2"/>
      <charset val="162"/>
    </font>
    <font>
      <b/>
      <sz val="9"/>
      <color indexed="8"/>
      <name val="Arial Tur"/>
      <family val="2"/>
      <charset val="162"/>
    </font>
    <font>
      <b/>
      <u/>
      <sz val="8"/>
      <name val="Arial Tur"/>
      <family val="2"/>
      <charset val="162"/>
    </font>
    <font>
      <b/>
      <sz val="10"/>
      <name val="Arial"/>
      <family val="2"/>
      <charset val="162"/>
    </font>
    <font>
      <b/>
      <u/>
      <sz val="9"/>
      <name val="Arial Tur"/>
      <family val="2"/>
      <charset val="162"/>
    </font>
    <font>
      <sz val="9"/>
      <name val="Arial Tur"/>
      <charset val="162"/>
    </font>
    <font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0" fillId="2" borderId="0" applyNumberFormat="0" applyBorder="0" applyAlignment="0" applyProtection="0"/>
    <xf numFmtId="0" fontId="11" fillId="2" borderId="1" applyNumberFormat="0" applyAlignment="0" applyProtection="0"/>
    <xf numFmtId="0" fontId="13" fillId="0" borderId="0"/>
    <xf numFmtId="0" fontId="31" fillId="0" borderId="0"/>
    <xf numFmtId="0" fontId="13" fillId="3" borderId="2" applyNumberFormat="0" applyFont="0" applyAlignment="0" applyProtection="0"/>
  </cellStyleXfs>
  <cellXfs count="150">
    <xf numFmtId="0" fontId="0" fillId="0" borderId="0" xfId="0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21" fontId="2" fillId="0" borderId="5" xfId="0" applyNumberFormat="1" applyFont="1" applyFill="1" applyBorder="1" applyAlignment="1" applyProtection="1">
      <alignment horizontal="center"/>
    </xf>
    <xf numFmtId="1" fontId="2" fillId="0" borderId="5" xfId="0" applyNumberFormat="1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21" fontId="2" fillId="0" borderId="5" xfId="0" applyNumberFormat="1" applyFont="1" applyFill="1" applyBorder="1" applyAlignment="1" applyProtection="1">
      <alignment horizontal="center"/>
      <protection locked="0"/>
    </xf>
    <xf numFmtId="21" fontId="2" fillId="0" borderId="0" xfId="0" applyNumberFormat="1" applyFont="1" applyFill="1" applyBorder="1" applyAlignment="1" applyProtection="1">
      <alignment horizontal="center"/>
      <protection locked="0"/>
    </xf>
    <xf numFmtId="21" fontId="2" fillId="0" borderId="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/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1" fontId="8" fillId="0" borderId="3" xfId="0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1" fontId="7" fillId="0" borderId="5" xfId="0" applyNumberFormat="1" applyFont="1" applyFill="1" applyBorder="1" applyAlignment="1">
      <alignment horizontal="center"/>
    </xf>
    <xf numFmtId="1" fontId="0" fillId="0" borderId="0" xfId="0" applyNumberFormat="1"/>
    <xf numFmtId="1" fontId="7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Alignment="1">
      <alignment horizontal="center"/>
    </xf>
    <xf numFmtId="0" fontId="9" fillId="0" borderId="0" xfId="0" applyFont="1"/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/>
    </xf>
    <xf numFmtId="0" fontId="3" fillId="0" borderId="8" xfId="0" applyFont="1" applyFill="1" applyBorder="1" applyAlignment="1">
      <alignment horizontal="centerContinuous"/>
    </xf>
    <xf numFmtId="1" fontId="2" fillId="0" borderId="3" xfId="0" applyNumberFormat="1" applyFont="1" applyFill="1" applyBorder="1" applyAlignment="1" applyProtection="1">
      <alignment horizontal="center"/>
    </xf>
    <xf numFmtId="0" fontId="14" fillId="0" borderId="0" xfId="3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49" fontId="17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0" xfId="3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8" fillId="0" borderId="5" xfId="3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6" fillId="0" borderId="0" xfId="3" applyNumberFormat="1" applyFont="1" applyFill="1" applyBorder="1" applyAlignment="1">
      <alignment horizontal="center"/>
    </xf>
    <xf numFmtId="166" fontId="16" fillId="0" borderId="0" xfId="0" applyNumberFormat="1" applyFont="1"/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1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164" fontId="21" fillId="0" borderId="0" xfId="0" applyNumberFormat="1" applyFont="1" applyBorder="1" applyAlignment="1" applyProtection="1">
      <alignment horizontal="center"/>
      <protection locked="0"/>
    </xf>
    <xf numFmtId="1" fontId="20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Continuous" vertical="center"/>
    </xf>
    <xf numFmtId="0" fontId="23" fillId="0" borderId="3" xfId="0" applyFont="1" applyFill="1" applyBorder="1" applyAlignment="1" applyProtection="1">
      <alignment horizontal="center"/>
      <protection locked="0"/>
    </xf>
    <xf numFmtId="1" fontId="23" fillId="0" borderId="3" xfId="0" applyNumberFormat="1" applyFont="1" applyBorder="1" applyAlignment="1">
      <alignment horizontal="center" vertical="center"/>
    </xf>
    <xf numFmtId="0" fontId="12" fillId="0" borderId="0" xfId="0" applyFont="1"/>
    <xf numFmtId="0" fontId="23" fillId="0" borderId="4" xfId="0" applyFont="1" applyFill="1" applyBorder="1" applyAlignment="1" applyProtection="1">
      <alignment horizontal="center"/>
      <protection locked="0"/>
    </xf>
    <xf numFmtId="1" fontId="23" fillId="0" borderId="4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1" fontId="26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 applyProtection="1">
      <alignment horizontal="center"/>
    </xf>
    <xf numFmtId="0" fontId="2" fillId="0" borderId="9" xfId="0" applyFont="1" applyBorder="1" applyAlignment="1">
      <alignment horizontal="centerContinuous" vertical="center"/>
    </xf>
    <xf numFmtId="0" fontId="19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 applyProtection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/>
    </xf>
    <xf numFmtId="167" fontId="6" fillId="0" borderId="5" xfId="3" applyNumberFormat="1" applyFont="1" applyFill="1" applyBorder="1" applyAlignment="1">
      <alignment horizontal="center"/>
    </xf>
    <xf numFmtId="166" fontId="6" fillId="0" borderId="5" xfId="3" applyNumberFormat="1" applyFont="1" applyFill="1" applyBorder="1" applyAlignment="1">
      <alignment horizontal="center"/>
    </xf>
    <xf numFmtId="166" fontId="6" fillId="0" borderId="3" xfId="3" applyNumberFormat="1" applyFont="1" applyFill="1" applyBorder="1" applyAlignment="1">
      <alignment horizontal="center"/>
    </xf>
    <xf numFmtId="166" fontId="6" fillId="0" borderId="5" xfId="0" applyNumberFormat="1" applyFont="1" applyFill="1" applyBorder="1" applyAlignment="1">
      <alignment horizontal="center"/>
    </xf>
    <xf numFmtId="0" fontId="23" fillId="0" borderId="0" xfId="0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Alignment="1">
      <alignment horizont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7" fillId="0" borderId="5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/>
    </xf>
    <xf numFmtId="0" fontId="6" fillId="0" borderId="5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0" fillId="0" borderId="0" xfId="0" applyAlignment="1"/>
    <xf numFmtId="0" fontId="3" fillId="0" borderId="0" xfId="0" applyFont="1" applyFill="1" applyBorder="1" applyAlignment="1" applyProtection="1">
      <alignment horizontal="center"/>
      <protection locked="0"/>
    </xf>
    <xf numFmtId="20" fontId="3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0" fillId="0" borderId="0" xfId="0" applyFont="1" applyBorder="1" applyAlignment="1"/>
    <xf numFmtId="1" fontId="2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 applyProtection="1">
      <alignment horizontal="left"/>
      <protection locked="0"/>
    </xf>
    <xf numFmtId="0" fontId="8" fillId="0" borderId="3" xfId="3" applyFont="1" applyFill="1" applyBorder="1" applyAlignment="1">
      <alignment horizontal="center"/>
    </xf>
    <xf numFmtId="167" fontId="7" fillId="0" borderId="5" xfId="3" applyNumberFormat="1" applyFont="1" applyFill="1" applyBorder="1" applyAlignment="1">
      <alignment horizontal="center"/>
    </xf>
    <xf numFmtId="167" fontId="7" fillId="0" borderId="3" xfId="3" applyNumberFormat="1" applyFont="1" applyFill="1" applyBorder="1" applyAlignment="1">
      <alignment horizontal="center"/>
    </xf>
    <xf numFmtId="0" fontId="7" fillId="0" borderId="3" xfId="3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9" fontId="17" fillId="0" borderId="0" xfId="0" applyNumberFormat="1" applyFont="1" applyFill="1" applyAlignment="1">
      <alignment horizontal="center"/>
    </xf>
    <xf numFmtId="0" fontId="16" fillId="0" borderId="0" xfId="0" applyFont="1" applyFill="1"/>
    <xf numFmtId="0" fontId="0" fillId="0" borderId="0" xfId="0" applyAlignment="1">
      <alignment horizontal="center"/>
    </xf>
    <xf numFmtId="164" fontId="0" fillId="0" borderId="0" xfId="0" applyNumberFormat="1" applyAlignment="1"/>
    <xf numFmtId="1" fontId="18" fillId="0" borderId="0" xfId="0" applyNumberFormat="1" applyFont="1" applyAlignment="1"/>
    <xf numFmtId="1" fontId="0" fillId="0" borderId="0" xfId="0" applyNumberFormat="1" applyAlignment="1"/>
    <xf numFmtId="0" fontId="0" fillId="0" borderId="0" xfId="0" applyAlignment="1">
      <alignment horizontal="right"/>
    </xf>
    <xf numFmtId="0" fontId="2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1" fontId="1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49" fontId="17" fillId="0" borderId="0" xfId="0" applyNumberFormat="1" applyFont="1" applyFill="1" applyAlignment="1"/>
    <xf numFmtId="0" fontId="19" fillId="0" borderId="0" xfId="0" applyFont="1" applyBorder="1" applyAlignment="1">
      <alignment horizontal="center" vertical="center"/>
    </xf>
    <xf numFmtId="0" fontId="7" fillId="0" borderId="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  <protection locked="0"/>
    </xf>
    <xf numFmtId="0" fontId="29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4" xfId="3" applyFont="1" applyFill="1" applyBorder="1" applyAlignment="1">
      <alignment horizontal="center"/>
    </xf>
    <xf numFmtId="0" fontId="3" fillId="0" borderId="4" xfId="3" applyFont="1" applyFill="1" applyBorder="1" applyAlignment="1">
      <alignment horizontal="center"/>
    </xf>
    <xf numFmtId="164" fontId="2" fillId="0" borderId="5" xfId="0" applyNumberFormat="1" applyFont="1" applyFill="1" applyBorder="1" applyAlignment="1" applyProtection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166" fontId="3" fillId="0" borderId="3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24" fillId="0" borderId="3" xfId="0" applyNumberFormat="1" applyFont="1" applyBorder="1" applyAlignment="1" applyProtection="1">
      <alignment horizontal="center" vertical="center"/>
      <protection locked="0"/>
    </xf>
    <xf numFmtId="164" fontId="24" fillId="0" borderId="4" xfId="0" applyNumberFormat="1" applyFont="1" applyBorder="1" applyAlignment="1" applyProtection="1">
      <alignment horizontal="center" vertical="center"/>
      <protection locked="0"/>
    </xf>
    <xf numFmtId="1" fontId="25" fillId="0" borderId="3" xfId="0" applyNumberFormat="1" applyFont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</cellXfs>
  <cellStyles count="6">
    <cellStyle name="%20 - Vurgu6 2" xfId="1"/>
    <cellStyle name="Giriş 2" xfId="2"/>
    <cellStyle name="Normal" xfId="0" builtinId="0"/>
    <cellStyle name="Normal 2" xfId="3"/>
    <cellStyle name="Normal 3" xfId="4"/>
    <cellStyle name="Not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33" name="Text Box 45"/>
        <xdr:cNvSpPr txBox="1">
          <a:spLocks noChangeArrowheads="1"/>
        </xdr:cNvSpPr>
      </xdr:nvSpPr>
      <xdr:spPr bwMode="auto">
        <a:xfrm>
          <a:off x="285750" y="106722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38" name="Text Box 45"/>
        <xdr:cNvSpPr txBox="1">
          <a:spLocks noChangeArrowheads="1"/>
        </xdr:cNvSpPr>
      </xdr:nvSpPr>
      <xdr:spPr bwMode="auto">
        <a:xfrm>
          <a:off x="285750" y="154633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34" name="Text Box 45"/>
        <xdr:cNvSpPr txBox="1">
          <a:spLocks noChangeArrowheads="1"/>
        </xdr:cNvSpPr>
      </xdr:nvSpPr>
      <xdr:spPr bwMode="auto">
        <a:xfrm>
          <a:off x="285750" y="157776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37" name="Text Box 45"/>
        <xdr:cNvSpPr txBox="1">
          <a:spLocks noChangeArrowheads="1"/>
        </xdr:cNvSpPr>
      </xdr:nvSpPr>
      <xdr:spPr bwMode="auto">
        <a:xfrm>
          <a:off x="285750" y="135773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39" name="Text Box 45"/>
        <xdr:cNvSpPr txBox="1">
          <a:spLocks noChangeArrowheads="1"/>
        </xdr:cNvSpPr>
      </xdr:nvSpPr>
      <xdr:spPr bwMode="auto">
        <a:xfrm>
          <a:off x="285750" y="135773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40" name="Text Box 45"/>
        <xdr:cNvSpPr txBox="1">
          <a:spLocks noChangeArrowheads="1"/>
        </xdr:cNvSpPr>
      </xdr:nvSpPr>
      <xdr:spPr bwMode="auto">
        <a:xfrm>
          <a:off x="285750" y="135773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4" name="Text Box 25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6" name="Text Box 25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28575</xdr:colOff>
      <xdr:row>22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85750" y="46767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28575</xdr:colOff>
      <xdr:row>22</xdr:row>
      <xdr:rowOff>0</xdr:rowOff>
    </xdr:to>
    <xdr:sp macro="" textlink="">
      <xdr:nvSpPr>
        <xdr:cNvPr id="8" name="Text Box 25"/>
        <xdr:cNvSpPr txBox="1">
          <a:spLocks noChangeArrowheads="1"/>
        </xdr:cNvSpPr>
      </xdr:nvSpPr>
      <xdr:spPr bwMode="auto">
        <a:xfrm>
          <a:off x="285750" y="46767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28575</xdr:colOff>
      <xdr:row>22</xdr:row>
      <xdr:rowOff>0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285750" y="46767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28575</xdr:colOff>
      <xdr:row>22</xdr:row>
      <xdr:rowOff>0</xdr:rowOff>
    </xdr:to>
    <xdr:sp macro="" textlink="">
      <xdr:nvSpPr>
        <xdr:cNvPr id="10" name="Text Box 25"/>
        <xdr:cNvSpPr txBox="1">
          <a:spLocks noChangeArrowheads="1"/>
        </xdr:cNvSpPr>
      </xdr:nvSpPr>
      <xdr:spPr bwMode="auto">
        <a:xfrm>
          <a:off x="285750" y="46767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13" name="Text Box 25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15" name="Text Box 25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4233</xdr:rowOff>
    </xdr:from>
    <xdr:to>
      <xdr:col>1</xdr:col>
      <xdr:colOff>28575</xdr:colOff>
      <xdr:row>55</xdr:row>
      <xdr:rowOff>4233</xdr:rowOff>
    </xdr:to>
    <xdr:sp macro="" textlink="">
      <xdr:nvSpPr>
        <xdr:cNvPr id="16" name="Text Box 45"/>
        <xdr:cNvSpPr txBox="1">
          <a:spLocks noChangeArrowheads="1"/>
        </xdr:cNvSpPr>
      </xdr:nvSpPr>
      <xdr:spPr bwMode="auto">
        <a:xfrm>
          <a:off x="285750" y="147965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17" name="Text Box 10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285750" y="6543675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285750" y="6543675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285750" y="6543675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25" name="Text Box 25"/>
        <xdr:cNvSpPr txBox="1">
          <a:spLocks noChangeArrowheads="1"/>
        </xdr:cNvSpPr>
      </xdr:nvSpPr>
      <xdr:spPr bwMode="auto">
        <a:xfrm>
          <a:off x="285750" y="6543675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6" name="Text Box 10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7" name="Text Box 10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8" name="Text Box 25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9" name="Text Box 25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30" name="Text Box 25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59</xdr:row>
      <xdr:rowOff>4233</xdr:rowOff>
    </xdr:from>
    <xdr:to>
      <xdr:col>1</xdr:col>
      <xdr:colOff>28575</xdr:colOff>
      <xdr:row>59</xdr:row>
      <xdr:rowOff>4233</xdr:rowOff>
    </xdr:to>
    <xdr:sp macro="" textlink="">
      <xdr:nvSpPr>
        <xdr:cNvPr id="31" name="Text Box 45"/>
        <xdr:cNvSpPr txBox="1">
          <a:spLocks noChangeArrowheads="1"/>
        </xdr:cNvSpPr>
      </xdr:nvSpPr>
      <xdr:spPr bwMode="auto">
        <a:xfrm>
          <a:off x="285750" y="135773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4233</xdr:rowOff>
    </xdr:from>
    <xdr:to>
      <xdr:col>1</xdr:col>
      <xdr:colOff>28575</xdr:colOff>
      <xdr:row>55</xdr:row>
      <xdr:rowOff>4233</xdr:rowOff>
    </xdr:to>
    <xdr:sp macro="" textlink="">
      <xdr:nvSpPr>
        <xdr:cNvPr id="32" name="Text Box 45"/>
        <xdr:cNvSpPr txBox="1">
          <a:spLocks noChangeArrowheads="1"/>
        </xdr:cNvSpPr>
      </xdr:nvSpPr>
      <xdr:spPr bwMode="auto">
        <a:xfrm>
          <a:off x="285750" y="147965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59</xdr:row>
      <xdr:rowOff>4233</xdr:rowOff>
    </xdr:from>
    <xdr:to>
      <xdr:col>1</xdr:col>
      <xdr:colOff>28575</xdr:colOff>
      <xdr:row>59</xdr:row>
      <xdr:rowOff>4233</xdr:rowOff>
    </xdr:to>
    <xdr:sp macro="" textlink="">
      <xdr:nvSpPr>
        <xdr:cNvPr id="33" name="Text Box 45"/>
        <xdr:cNvSpPr txBox="1">
          <a:spLocks noChangeArrowheads="1"/>
        </xdr:cNvSpPr>
      </xdr:nvSpPr>
      <xdr:spPr bwMode="auto">
        <a:xfrm>
          <a:off x="285750" y="135773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59</xdr:row>
      <xdr:rowOff>4233</xdr:rowOff>
    </xdr:from>
    <xdr:to>
      <xdr:col>1</xdr:col>
      <xdr:colOff>28575</xdr:colOff>
      <xdr:row>59</xdr:row>
      <xdr:rowOff>4233</xdr:rowOff>
    </xdr:to>
    <xdr:sp macro="" textlink="">
      <xdr:nvSpPr>
        <xdr:cNvPr id="34" name="Text Box 45"/>
        <xdr:cNvSpPr txBox="1">
          <a:spLocks noChangeArrowheads="1"/>
        </xdr:cNvSpPr>
      </xdr:nvSpPr>
      <xdr:spPr bwMode="auto">
        <a:xfrm>
          <a:off x="285750" y="135773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61</xdr:row>
      <xdr:rowOff>4233</xdr:rowOff>
    </xdr:from>
    <xdr:to>
      <xdr:col>1</xdr:col>
      <xdr:colOff>28575</xdr:colOff>
      <xdr:row>61</xdr:row>
      <xdr:rowOff>4233</xdr:rowOff>
    </xdr:to>
    <xdr:sp macro="" textlink="">
      <xdr:nvSpPr>
        <xdr:cNvPr id="35" name="Text Box 45"/>
        <xdr:cNvSpPr txBox="1">
          <a:spLocks noChangeArrowheads="1"/>
        </xdr:cNvSpPr>
      </xdr:nvSpPr>
      <xdr:spPr bwMode="auto">
        <a:xfrm>
          <a:off x="285750" y="133106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36" name="Text Box 45"/>
        <xdr:cNvSpPr txBox="1">
          <a:spLocks noChangeArrowheads="1"/>
        </xdr:cNvSpPr>
      </xdr:nvSpPr>
      <xdr:spPr bwMode="auto">
        <a:xfrm>
          <a:off x="285750" y="136345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37" name="Text Box 10"/>
        <xdr:cNvSpPr txBox="1">
          <a:spLocks noChangeArrowheads="1"/>
        </xdr:cNvSpPr>
      </xdr:nvSpPr>
      <xdr:spPr bwMode="auto">
        <a:xfrm>
          <a:off x="285750" y="50673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38" name="Text Box 10"/>
        <xdr:cNvSpPr txBox="1">
          <a:spLocks noChangeArrowheads="1"/>
        </xdr:cNvSpPr>
      </xdr:nvSpPr>
      <xdr:spPr bwMode="auto">
        <a:xfrm>
          <a:off x="285750" y="50673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39" name="Text Box 25"/>
        <xdr:cNvSpPr txBox="1">
          <a:spLocks noChangeArrowheads="1"/>
        </xdr:cNvSpPr>
      </xdr:nvSpPr>
      <xdr:spPr bwMode="auto">
        <a:xfrm>
          <a:off x="285750" y="50673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285750" y="50673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1" name="Text Box 25"/>
        <xdr:cNvSpPr txBox="1">
          <a:spLocks noChangeArrowheads="1"/>
        </xdr:cNvSpPr>
      </xdr:nvSpPr>
      <xdr:spPr bwMode="auto">
        <a:xfrm>
          <a:off x="285750" y="50673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285750" y="50673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3" name="Text Box 10"/>
        <xdr:cNvSpPr txBox="1">
          <a:spLocks noChangeArrowheads="1"/>
        </xdr:cNvSpPr>
      </xdr:nvSpPr>
      <xdr:spPr bwMode="auto">
        <a:xfrm>
          <a:off x="285750" y="50673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4" name="Text Box 25"/>
        <xdr:cNvSpPr txBox="1">
          <a:spLocks noChangeArrowheads="1"/>
        </xdr:cNvSpPr>
      </xdr:nvSpPr>
      <xdr:spPr bwMode="auto">
        <a:xfrm>
          <a:off x="285750" y="50673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5" name="Text Box 25"/>
        <xdr:cNvSpPr txBox="1">
          <a:spLocks noChangeArrowheads="1"/>
        </xdr:cNvSpPr>
      </xdr:nvSpPr>
      <xdr:spPr bwMode="auto">
        <a:xfrm>
          <a:off x="285750" y="50673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6" name="Text Box 25"/>
        <xdr:cNvSpPr txBox="1">
          <a:spLocks noChangeArrowheads="1"/>
        </xdr:cNvSpPr>
      </xdr:nvSpPr>
      <xdr:spPr bwMode="auto">
        <a:xfrm>
          <a:off x="285750" y="50673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58</xdr:row>
      <xdr:rowOff>4233</xdr:rowOff>
    </xdr:from>
    <xdr:to>
      <xdr:col>1</xdr:col>
      <xdr:colOff>28575</xdr:colOff>
      <xdr:row>58</xdr:row>
      <xdr:rowOff>4233</xdr:rowOff>
    </xdr:to>
    <xdr:sp macro="" textlink="">
      <xdr:nvSpPr>
        <xdr:cNvPr id="47" name="Text Box 45"/>
        <xdr:cNvSpPr txBox="1">
          <a:spLocks noChangeArrowheads="1"/>
        </xdr:cNvSpPr>
      </xdr:nvSpPr>
      <xdr:spPr bwMode="auto">
        <a:xfrm>
          <a:off x="285750" y="121486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285750" y="136345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58</xdr:row>
      <xdr:rowOff>4233</xdr:rowOff>
    </xdr:from>
    <xdr:to>
      <xdr:col>1</xdr:col>
      <xdr:colOff>28575</xdr:colOff>
      <xdr:row>58</xdr:row>
      <xdr:rowOff>4233</xdr:rowOff>
    </xdr:to>
    <xdr:sp macro="" textlink="">
      <xdr:nvSpPr>
        <xdr:cNvPr id="49" name="Text Box 45"/>
        <xdr:cNvSpPr txBox="1">
          <a:spLocks noChangeArrowheads="1"/>
        </xdr:cNvSpPr>
      </xdr:nvSpPr>
      <xdr:spPr bwMode="auto">
        <a:xfrm>
          <a:off x="285750" y="121486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58</xdr:row>
      <xdr:rowOff>4233</xdr:rowOff>
    </xdr:from>
    <xdr:to>
      <xdr:col>1</xdr:col>
      <xdr:colOff>28575</xdr:colOff>
      <xdr:row>58</xdr:row>
      <xdr:rowOff>4233</xdr:rowOff>
    </xdr:to>
    <xdr:sp macro="" textlink="">
      <xdr:nvSpPr>
        <xdr:cNvPr id="50" name="Text Box 45"/>
        <xdr:cNvSpPr txBox="1">
          <a:spLocks noChangeArrowheads="1"/>
        </xdr:cNvSpPr>
      </xdr:nvSpPr>
      <xdr:spPr bwMode="auto">
        <a:xfrm>
          <a:off x="285750" y="121486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58</xdr:row>
      <xdr:rowOff>4233</xdr:rowOff>
    </xdr:from>
    <xdr:to>
      <xdr:col>1</xdr:col>
      <xdr:colOff>28575</xdr:colOff>
      <xdr:row>58</xdr:row>
      <xdr:rowOff>4233</xdr:rowOff>
    </xdr:to>
    <xdr:sp macro="" textlink="">
      <xdr:nvSpPr>
        <xdr:cNvPr id="51" name="Text Box 45"/>
        <xdr:cNvSpPr txBox="1">
          <a:spLocks noChangeArrowheads="1"/>
        </xdr:cNvSpPr>
      </xdr:nvSpPr>
      <xdr:spPr bwMode="auto">
        <a:xfrm>
          <a:off x="285750" y="121486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58</xdr:row>
      <xdr:rowOff>4233</xdr:rowOff>
    </xdr:from>
    <xdr:to>
      <xdr:col>1</xdr:col>
      <xdr:colOff>28575</xdr:colOff>
      <xdr:row>58</xdr:row>
      <xdr:rowOff>4233</xdr:rowOff>
    </xdr:to>
    <xdr:sp macro="" textlink="">
      <xdr:nvSpPr>
        <xdr:cNvPr id="52" name="Text Box 45"/>
        <xdr:cNvSpPr txBox="1">
          <a:spLocks noChangeArrowheads="1"/>
        </xdr:cNvSpPr>
      </xdr:nvSpPr>
      <xdr:spPr bwMode="auto">
        <a:xfrm>
          <a:off x="285750" y="121486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58</xdr:row>
      <xdr:rowOff>4233</xdr:rowOff>
    </xdr:from>
    <xdr:to>
      <xdr:col>1</xdr:col>
      <xdr:colOff>28575</xdr:colOff>
      <xdr:row>58</xdr:row>
      <xdr:rowOff>4233</xdr:rowOff>
    </xdr:to>
    <xdr:sp macro="" textlink="">
      <xdr:nvSpPr>
        <xdr:cNvPr id="53" name="Text Box 45"/>
        <xdr:cNvSpPr txBox="1">
          <a:spLocks noChangeArrowheads="1"/>
        </xdr:cNvSpPr>
      </xdr:nvSpPr>
      <xdr:spPr bwMode="auto">
        <a:xfrm>
          <a:off x="285750" y="121486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61</xdr:row>
      <xdr:rowOff>4233</xdr:rowOff>
    </xdr:from>
    <xdr:to>
      <xdr:col>1</xdr:col>
      <xdr:colOff>28575</xdr:colOff>
      <xdr:row>61</xdr:row>
      <xdr:rowOff>4233</xdr:rowOff>
    </xdr:to>
    <xdr:sp macro="" textlink="">
      <xdr:nvSpPr>
        <xdr:cNvPr id="54" name="Text Box 45"/>
        <xdr:cNvSpPr txBox="1">
          <a:spLocks noChangeArrowheads="1"/>
        </xdr:cNvSpPr>
      </xdr:nvSpPr>
      <xdr:spPr bwMode="auto">
        <a:xfrm>
          <a:off x="285750" y="121962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61</xdr:row>
      <xdr:rowOff>4233</xdr:rowOff>
    </xdr:from>
    <xdr:to>
      <xdr:col>1</xdr:col>
      <xdr:colOff>28575</xdr:colOff>
      <xdr:row>61</xdr:row>
      <xdr:rowOff>4233</xdr:rowOff>
    </xdr:to>
    <xdr:sp macro="" textlink="">
      <xdr:nvSpPr>
        <xdr:cNvPr id="55" name="Text Box 45"/>
        <xdr:cNvSpPr txBox="1">
          <a:spLocks noChangeArrowheads="1"/>
        </xdr:cNvSpPr>
      </xdr:nvSpPr>
      <xdr:spPr bwMode="auto">
        <a:xfrm>
          <a:off x="285750" y="121962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61</xdr:row>
      <xdr:rowOff>4233</xdr:rowOff>
    </xdr:from>
    <xdr:to>
      <xdr:col>1</xdr:col>
      <xdr:colOff>28575</xdr:colOff>
      <xdr:row>61</xdr:row>
      <xdr:rowOff>4233</xdr:rowOff>
    </xdr:to>
    <xdr:sp macro="" textlink="">
      <xdr:nvSpPr>
        <xdr:cNvPr id="56" name="Text Box 45"/>
        <xdr:cNvSpPr txBox="1">
          <a:spLocks noChangeArrowheads="1"/>
        </xdr:cNvSpPr>
      </xdr:nvSpPr>
      <xdr:spPr bwMode="auto">
        <a:xfrm>
          <a:off x="285750" y="121962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61</xdr:row>
      <xdr:rowOff>4233</xdr:rowOff>
    </xdr:from>
    <xdr:to>
      <xdr:col>1</xdr:col>
      <xdr:colOff>28575</xdr:colOff>
      <xdr:row>61</xdr:row>
      <xdr:rowOff>4233</xdr:rowOff>
    </xdr:to>
    <xdr:sp macro="" textlink="">
      <xdr:nvSpPr>
        <xdr:cNvPr id="57" name="Text Box 45"/>
        <xdr:cNvSpPr txBox="1">
          <a:spLocks noChangeArrowheads="1"/>
        </xdr:cNvSpPr>
      </xdr:nvSpPr>
      <xdr:spPr bwMode="auto">
        <a:xfrm>
          <a:off x="285750" y="121962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61</xdr:row>
      <xdr:rowOff>4233</xdr:rowOff>
    </xdr:from>
    <xdr:to>
      <xdr:col>1</xdr:col>
      <xdr:colOff>28575</xdr:colOff>
      <xdr:row>61</xdr:row>
      <xdr:rowOff>4233</xdr:rowOff>
    </xdr:to>
    <xdr:sp macro="" textlink="">
      <xdr:nvSpPr>
        <xdr:cNvPr id="58" name="Text Box 45"/>
        <xdr:cNvSpPr txBox="1">
          <a:spLocks noChangeArrowheads="1"/>
        </xdr:cNvSpPr>
      </xdr:nvSpPr>
      <xdr:spPr bwMode="auto">
        <a:xfrm>
          <a:off x="285750" y="121962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61</xdr:row>
      <xdr:rowOff>4233</xdr:rowOff>
    </xdr:from>
    <xdr:to>
      <xdr:col>1</xdr:col>
      <xdr:colOff>28575</xdr:colOff>
      <xdr:row>61</xdr:row>
      <xdr:rowOff>4233</xdr:rowOff>
    </xdr:to>
    <xdr:sp macro="" textlink="">
      <xdr:nvSpPr>
        <xdr:cNvPr id="59" name="Text Box 45"/>
        <xdr:cNvSpPr txBox="1">
          <a:spLocks noChangeArrowheads="1"/>
        </xdr:cNvSpPr>
      </xdr:nvSpPr>
      <xdr:spPr bwMode="auto">
        <a:xfrm>
          <a:off x="285750" y="121962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60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61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62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63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64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65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4" name="Text Box 25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6" name="Text Box 25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28575</xdr:colOff>
      <xdr:row>22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85750" y="4762500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28575</xdr:colOff>
      <xdr:row>22</xdr:row>
      <xdr:rowOff>0</xdr:rowOff>
    </xdr:to>
    <xdr:sp macro="" textlink="">
      <xdr:nvSpPr>
        <xdr:cNvPr id="8" name="Text Box 25"/>
        <xdr:cNvSpPr txBox="1">
          <a:spLocks noChangeArrowheads="1"/>
        </xdr:cNvSpPr>
      </xdr:nvSpPr>
      <xdr:spPr bwMode="auto">
        <a:xfrm>
          <a:off x="285750" y="4762500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28575</xdr:colOff>
      <xdr:row>22</xdr:row>
      <xdr:rowOff>0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285750" y="4762500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28575</xdr:colOff>
      <xdr:row>22</xdr:row>
      <xdr:rowOff>0</xdr:rowOff>
    </xdr:to>
    <xdr:sp macro="" textlink="">
      <xdr:nvSpPr>
        <xdr:cNvPr id="10" name="Text Box 25"/>
        <xdr:cNvSpPr txBox="1">
          <a:spLocks noChangeArrowheads="1"/>
        </xdr:cNvSpPr>
      </xdr:nvSpPr>
      <xdr:spPr bwMode="auto">
        <a:xfrm>
          <a:off x="285750" y="4762500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13" name="Text Box 25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15" name="Text Box 25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16" name="Text Box 45"/>
        <xdr:cNvSpPr txBox="1">
          <a:spLocks noChangeArrowheads="1"/>
        </xdr:cNvSpPr>
      </xdr:nvSpPr>
      <xdr:spPr bwMode="auto">
        <a:xfrm>
          <a:off x="285750" y="134344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17" name="Text Box 10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25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6" name="Text Box 10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7" name="Text Box 10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8" name="Text Box 25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9" name="Text Box 25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30" name="Text Box 25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60</xdr:row>
      <xdr:rowOff>4233</xdr:rowOff>
    </xdr:from>
    <xdr:to>
      <xdr:col>1</xdr:col>
      <xdr:colOff>28575</xdr:colOff>
      <xdr:row>60</xdr:row>
      <xdr:rowOff>4233</xdr:rowOff>
    </xdr:to>
    <xdr:sp macro="" textlink="">
      <xdr:nvSpPr>
        <xdr:cNvPr id="31" name="Text Box 45"/>
        <xdr:cNvSpPr txBox="1">
          <a:spLocks noChangeArrowheads="1"/>
        </xdr:cNvSpPr>
      </xdr:nvSpPr>
      <xdr:spPr bwMode="auto">
        <a:xfrm>
          <a:off x="285750" y="123676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32" name="Text Box 45"/>
        <xdr:cNvSpPr txBox="1">
          <a:spLocks noChangeArrowheads="1"/>
        </xdr:cNvSpPr>
      </xdr:nvSpPr>
      <xdr:spPr bwMode="auto">
        <a:xfrm>
          <a:off x="285750" y="134344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60</xdr:row>
      <xdr:rowOff>4233</xdr:rowOff>
    </xdr:from>
    <xdr:to>
      <xdr:col>1</xdr:col>
      <xdr:colOff>28575</xdr:colOff>
      <xdr:row>60</xdr:row>
      <xdr:rowOff>4233</xdr:rowOff>
    </xdr:to>
    <xdr:sp macro="" textlink="">
      <xdr:nvSpPr>
        <xdr:cNvPr id="33" name="Text Box 45"/>
        <xdr:cNvSpPr txBox="1">
          <a:spLocks noChangeArrowheads="1"/>
        </xdr:cNvSpPr>
      </xdr:nvSpPr>
      <xdr:spPr bwMode="auto">
        <a:xfrm>
          <a:off x="285750" y="123676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60</xdr:row>
      <xdr:rowOff>4233</xdr:rowOff>
    </xdr:from>
    <xdr:to>
      <xdr:col>1</xdr:col>
      <xdr:colOff>28575</xdr:colOff>
      <xdr:row>60</xdr:row>
      <xdr:rowOff>4233</xdr:rowOff>
    </xdr:to>
    <xdr:sp macro="" textlink="">
      <xdr:nvSpPr>
        <xdr:cNvPr id="34" name="Text Box 45"/>
        <xdr:cNvSpPr txBox="1">
          <a:spLocks noChangeArrowheads="1"/>
        </xdr:cNvSpPr>
      </xdr:nvSpPr>
      <xdr:spPr bwMode="auto">
        <a:xfrm>
          <a:off x="285750" y="123676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61</xdr:row>
      <xdr:rowOff>4233</xdr:rowOff>
    </xdr:from>
    <xdr:to>
      <xdr:col>1</xdr:col>
      <xdr:colOff>28575</xdr:colOff>
      <xdr:row>61</xdr:row>
      <xdr:rowOff>4233</xdr:rowOff>
    </xdr:to>
    <xdr:sp macro="" textlink="">
      <xdr:nvSpPr>
        <xdr:cNvPr id="35" name="Text Box 45"/>
        <xdr:cNvSpPr txBox="1">
          <a:spLocks noChangeArrowheads="1"/>
        </xdr:cNvSpPr>
      </xdr:nvSpPr>
      <xdr:spPr bwMode="auto">
        <a:xfrm>
          <a:off x="285750" y="121009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56</xdr:row>
      <xdr:rowOff>4233</xdr:rowOff>
    </xdr:from>
    <xdr:to>
      <xdr:col>1</xdr:col>
      <xdr:colOff>28575</xdr:colOff>
      <xdr:row>56</xdr:row>
      <xdr:rowOff>4233</xdr:rowOff>
    </xdr:to>
    <xdr:sp macro="" textlink="">
      <xdr:nvSpPr>
        <xdr:cNvPr id="36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37" name="Text Box 10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38" name="Text Box 10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39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1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3" name="Text Box 10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4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5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6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59</xdr:row>
      <xdr:rowOff>4233</xdr:rowOff>
    </xdr:from>
    <xdr:to>
      <xdr:col>1</xdr:col>
      <xdr:colOff>28575</xdr:colOff>
      <xdr:row>59</xdr:row>
      <xdr:rowOff>4233</xdr:rowOff>
    </xdr:to>
    <xdr:sp macro="" textlink="">
      <xdr:nvSpPr>
        <xdr:cNvPr id="47" name="Text Box 45"/>
        <xdr:cNvSpPr txBox="1">
          <a:spLocks noChangeArrowheads="1"/>
        </xdr:cNvSpPr>
      </xdr:nvSpPr>
      <xdr:spPr bwMode="auto">
        <a:xfrm>
          <a:off x="285750" y="126343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56</xdr:row>
      <xdr:rowOff>4233</xdr:rowOff>
    </xdr:from>
    <xdr:to>
      <xdr:col>1</xdr:col>
      <xdr:colOff>28575</xdr:colOff>
      <xdr:row>56</xdr:row>
      <xdr:rowOff>4233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59</xdr:row>
      <xdr:rowOff>4233</xdr:rowOff>
    </xdr:from>
    <xdr:to>
      <xdr:col>1</xdr:col>
      <xdr:colOff>28575</xdr:colOff>
      <xdr:row>59</xdr:row>
      <xdr:rowOff>4233</xdr:rowOff>
    </xdr:to>
    <xdr:sp macro="" textlink="">
      <xdr:nvSpPr>
        <xdr:cNvPr id="49" name="Text Box 45"/>
        <xdr:cNvSpPr txBox="1">
          <a:spLocks noChangeArrowheads="1"/>
        </xdr:cNvSpPr>
      </xdr:nvSpPr>
      <xdr:spPr bwMode="auto">
        <a:xfrm>
          <a:off x="285750" y="126343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59</xdr:row>
      <xdr:rowOff>4233</xdr:rowOff>
    </xdr:from>
    <xdr:to>
      <xdr:col>1</xdr:col>
      <xdr:colOff>28575</xdr:colOff>
      <xdr:row>59</xdr:row>
      <xdr:rowOff>4233</xdr:rowOff>
    </xdr:to>
    <xdr:sp macro="" textlink="">
      <xdr:nvSpPr>
        <xdr:cNvPr id="50" name="Text Box 45"/>
        <xdr:cNvSpPr txBox="1">
          <a:spLocks noChangeArrowheads="1"/>
        </xdr:cNvSpPr>
      </xdr:nvSpPr>
      <xdr:spPr bwMode="auto">
        <a:xfrm>
          <a:off x="285750" y="126343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59</xdr:row>
      <xdr:rowOff>4233</xdr:rowOff>
    </xdr:from>
    <xdr:to>
      <xdr:col>1</xdr:col>
      <xdr:colOff>28575</xdr:colOff>
      <xdr:row>59</xdr:row>
      <xdr:rowOff>4233</xdr:rowOff>
    </xdr:to>
    <xdr:sp macro="" textlink="">
      <xdr:nvSpPr>
        <xdr:cNvPr id="51" name="Text Box 45"/>
        <xdr:cNvSpPr txBox="1">
          <a:spLocks noChangeArrowheads="1"/>
        </xdr:cNvSpPr>
      </xdr:nvSpPr>
      <xdr:spPr bwMode="auto">
        <a:xfrm>
          <a:off x="285750" y="126343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59</xdr:row>
      <xdr:rowOff>4233</xdr:rowOff>
    </xdr:from>
    <xdr:to>
      <xdr:col>1</xdr:col>
      <xdr:colOff>28575</xdr:colOff>
      <xdr:row>59</xdr:row>
      <xdr:rowOff>4233</xdr:rowOff>
    </xdr:to>
    <xdr:sp macro="" textlink="">
      <xdr:nvSpPr>
        <xdr:cNvPr id="52" name="Text Box 45"/>
        <xdr:cNvSpPr txBox="1">
          <a:spLocks noChangeArrowheads="1"/>
        </xdr:cNvSpPr>
      </xdr:nvSpPr>
      <xdr:spPr bwMode="auto">
        <a:xfrm>
          <a:off x="285750" y="126343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59</xdr:row>
      <xdr:rowOff>4233</xdr:rowOff>
    </xdr:from>
    <xdr:to>
      <xdr:col>1</xdr:col>
      <xdr:colOff>28575</xdr:colOff>
      <xdr:row>59</xdr:row>
      <xdr:rowOff>4233</xdr:rowOff>
    </xdr:to>
    <xdr:sp macro="" textlink="">
      <xdr:nvSpPr>
        <xdr:cNvPr id="53" name="Text Box 45"/>
        <xdr:cNvSpPr txBox="1">
          <a:spLocks noChangeArrowheads="1"/>
        </xdr:cNvSpPr>
      </xdr:nvSpPr>
      <xdr:spPr bwMode="auto">
        <a:xfrm>
          <a:off x="285750" y="126343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61</xdr:row>
      <xdr:rowOff>4233</xdr:rowOff>
    </xdr:from>
    <xdr:to>
      <xdr:col>1</xdr:col>
      <xdr:colOff>28575</xdr:colOff>
      <xdr:row>61</xdr:row>
      <xdr:rowOff>4233</xdr:rowOff>
    </xdr:to>
    <xdr:sp macro="" textlink="">
      <xdr:nvSpPr>
        <xdr:cNvPr id="54" name="Text Box 45"/>
        <xdr:cNvSpPr txBox="1">
          <a:spLocks noChangeArrowheads="1"/>
        </xdr:cNvSpPr>
      </xdr:nvSpPr>
      <xdr:spPr bwMode="auto">
        <a:xfrm>
          <a:off x="285750" y="121009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61</xdr:row>
      <xdr:rowOff>4233</xdr:rowOff>
    </xdr:from>
    <xdr:to>
      <xdr:col>1</xdr:col>
      <xdr:colOff>28575</xdr:colOff>
      <xdr:row>61</xdr:row>
      <xdr:rowOff>4233</xdr:rowOff>
    </xdr:to>
    <xdr:sp macro="" textlink="">
      <xdr:nvSpPr>
        <xdr:cNvPr id="55" name="Text Box 45"/>
        <xdr:cNvSpPr txBox="1">
          <a:spLocks noChangeArrowheads="1"/>
        </xdr:cNvSpPr>
      </xdr:nvSpPr>
      <xdr:spPr bwMode="auto">
        <a:xfrm>
          <a:off x="285750" y="121009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61</xdr:row>
      <xdr:rowOff>4233</xdr:rowOff>
    </xdr:from>
    <xdr:to>
      <xdr:col>1</xdr:col>
      <xdr:colOff>28575</xdr:colOff>
      <xdr:row>61</xdr:row>
      <xdr:rowOff>4233</xdr:rowOff>
    </xdr:to>
    <xdr:sp macro="" textlink="">
      <xdr:nvSpPr>
        <xdr:cNvPr id="56" name="Text Box 45"/>
        <xdr:cNvSpPr txBox="1">
          <a:spLocks noChangeArrowheads="1"/>
        </xdr:cNvSpPr>
      </xdr:nvSpPr>
      <xdr:spPr bwMode="auto">
        <a:xfrm>
          <a:off x="285750" y="121009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61</xdr:row>
      <xdr:rowOff>4233</xdr:rowOff>
    </xdr:from>
    <xdr:to>
      <xdr:col>1</xdr:col>
      <xdr:colOff>28575</xdr:colOff>
      <xdr:row>61</xdr:row>
      <xdr:rowOff>4233</xdr:rowOff>
    </xdr:to>
    <xdr:sp macro="" textlink="">
      <xdr:nvSpPr>
        <xdr:cNvPr id="57" name="Text Box 45"/>
        <xdr:cNvSpPr txBox="1">
          <a:spLocks noChangeArrowheads="1"/>
        </xdr:cNvSpPr>
      </xdr:nvSpPr>
      <xdr:spPr bwMode="auto">
        <a:xfrm>
          <a:off x="285750" y="121009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61</xdr:row>
      <xdr:rowOff>4233</xdr:rowOff>
    </xdr:from>
    <xdr:to>
      <xdr:col>1</xdr:col>
      <xdr:colOff>28575</xdr:colOff>
      <xdr:row>61</xdr:row>
      <xdr:rowOff>4233</xdr:rowOff>
    </xdr:to>
    <xdr:sp macro="" textlink="">
      <xdr:nvSpPr>
        <xdr:cNvPr id="58" name="Text Box 45"/>
        <xdr:cNvSpPr txBox="1">
          <a:spLocks noChangeArrowheads="1"/>
        </xdr:cNvSpPr>
      </xdr:nvSpPr>
      <xdr:spPr bwMode="auto">
        <a:xfrm>
          <a:off x="285750" y="121009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61</xdr:row>
      <xdr:rowOff>4233</xdr:rowOff>
    </xdr:from>
    <xdr:to>
      <xdr:col>1</xdr:col>
      <xdr:colOff>28575</xdr:colOff>
      <xdr:row>61</xdr:row>
      <xdr:rowOff>4233</xdr:rowOff>
    </xdr:to>
    <xdr:sp macro="" textlink="">
      <xdr:nvSpPr>
        <xdr:cNvPr id="59" name="Text Box 45"/>
        <xdr:cNvSpPr txBox="1">
          <a:spLocks noChangeArrowheads="1"/>
        </xdr:cNvSpPr>
      </xdr:nvSpPr>
      <xdr:spPr bwMode="auto">
        <a:xfrm>
          <a:off x="285750" y="121009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56</xdr:row>
      <xdr:rowOff>4233</xdr:rowOff>
    </xdr:from>
    <xdr:to>
      <xdr:col>1</xdr:col>
      <xdr:colOff>28575</xdr:colOff>
      <xdr:row>56</xdr:row>
      <xdr:rowOff>4233</xdr:rowOff>
    </xdr:to>
    <xdr:sp macro="" textlink="">
      <xdr:nvSpPr>
        <xdr:cNvPr id="60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56</xdr:row>
      <xdr:rowOff>4233</xdr:rowOff>
    </xdr:from>
    <xdr:to>
      <xdr:col>1</xdr:col>
      <xdr:colOff>28575</xdr:colOff>
      <xdr:row>56</xdr:row>
      <xdr:rowOff>4233</xdr:rowOff>
    </xdr:to>
    <xdr:sp macro="" textlink="">
      <xdr:nvSpPr>
        <xdr:cNvPr id="61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56</xdr:row>
      <xdr:rowOff>4233</xdr:rowOff>
    </xdr:from>
    <xdr:to>
      <xdr:col>1</xdr:col>
      <xdr:colOff>28575</xdr:colOff>
      <xdr:row>56</xdr:row>
      <xdr:rowOff>4233</xdr:rowOff>
    </xdr:to>
    <xdr:sp macro="" textlink="">
      <xdr:nvSpPr>
        <xdr:cNvPr id="62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56</xdr:row>
      <xdr:rowOff>4233</xdr:rowOff>
    </xdr:from>
    <xdr:to>
      <xdr:col>1</xdr:col>
      <xdr:colOff>28575</xdr:colOff>
      <xdr:row>56</xdr:row>
      <xdr:rowOff>4233</xdr:rowOff>
    </xdr:to>
    <xdr:sp macro="" textlink="">
      <xdr:nvSpPr>
        <xdr:cNvPr id="63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56</xdr:row>
      <xdr:rowOff>4233</xdr:rowOff>
    </xdr:from>
    <xdr:to>
      <xdr:col>1</xdr:col>
      <xdr:colOff>28575</xdr:colOff>
      <xdr:row>56</xdr:row>
      <xdr:rowOff>4233</xdr:rowOff>
    </xdr:to>
    <xdr:sp macro="" textlink="">
      <xdr:nvSpPr>
        <xdr:cNvPr id="64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56</xdr:row>
      <xdr:rowOff>4233</xdr:rowOff>
    </xdr:from>
    <xdr:to>
      <xdr:col>1</xdr:col>
      <xdr:colOff>28575</xdr:colOff>
      <xdr:row>56</xdr:row>
      <xdr:rowOff>4233</xdr:rowOff>
    </xdr:to>
    <xdr:sp macro="" textlink="">
      <xdr:nvSpPr>
        <xdr:cNvPr id="65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</xdr:col>
      <xdr:colOff>28575</xdr:colOff>
      <xdr:row>28</xdr:row>
      <xdr:rowOff>0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28575</xdr:colOff>
      <xdr:row>28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28575</xdr:colOff>
      <xdr:row>28</xdr:row>
      <xdr:rowOff>0</xdr:rowOff>
    </xdr:to>
    <xdr:sp macro="" textlink="">
      <xdr:nvSpPr>
        <xdr:cNvPr id="4" name="Text Box 25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28575</xdr:colOff>
      <xdr:row>28</xdr:row>
      <xdr:rowOff>0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28575</xdr:colOff>
      <xdr:row>28</xdr:row>
      <xdr:rowOff>0</xdr:rowOff>
    </xdr:to>
    <xdr:sp macro="" textlink="">
      <xdr:nvSpPr>
        <xdr:cNvPr id="6" name="Text Box 25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28575</xdr:colOff>
      <xdr:row>22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85750" y="4762500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28575</xdr:colOff>
      <xdr:row>22</xdr:row>
      <xdr:rowOff>0</xdr:rowOff>
    </xdr:to>
    <xdr:sp macro="" textlink="">
      <xdr:nvSpPr>
        <xdr:cNvPr id="8" name="Text Box 25"/>
        <xdr:cNvSpPr txBox="1">
          <a:spLocks noChangeArrowheads="1"/>
        </xdr:cNvSpPr>
      </xdr:nvSpPr>
      <xdr:spPr bwMode="auto">
        <a:xfrm>
          <a:off x="285750" y="4762500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28575</xdr:colOff>
      <xdr:row>22</xdr:row>
      <xdr:rowOff>0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285750" y="4762500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28575</xdr:colOff>
      <xdr:row>22</xdr:row>
      <xdr:rowOff>0</xdr:rowOff>
    </xdr:to>
    <xdr:sp macro="" textlink="">
      <xdr:nvSpPr>
        <xdr:cNvPr id="10" name="Text Box 25"/>
        <xdr:cNvSpPr txBox="1">
          <a:spLocks noChangeArrowheads="1"/>
        </xdr:cNvSpPr>
      </xdr:nvSpPr>
      <xdr:spPr bwMode="auto">
        <a:xfrm>
          <a:off x="285750" y="4762500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28575</xdr:colOff>
      <xdr:row>28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28575</xdr:colOff>
      <xdr:row>28</xdr:row>
      <xdr:rowOff>0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28575</xdr:colOff>
      <xdr:row>28</xdr:row>
      <xdr:rowOff>0</xdr:rowOff>
    </xdr:to>
    <xdr:sp macro="" textlink="">
      <xdr:nvSpPr>
        <xdr:cNvPr id="13" name="Text Box 25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28575</xdr:colOff>
      <xdr:row>28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28575</xdr:colOff>
      <xdr:row>28</xdr:row>
      <xdr:rowOff>0</xdr:rowOff>
    </xdr:to>
    <xdr:sp macro="" textlink="">
      <xdr:nvSpPr>
        <xdr:cNvPr id="15" name="Text Box 25"/>
        <xdr:cNvSpPr txBox="1">
          <a:spLocks noChangeArrowheads="1"/>
        </xdr:cNvSpPr>
      </xdr:nvSpPr>
      <xdr:spPr bwMode="auto">
        <a:xfrm>
          <a:off x="285750" y="6438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16" name="Text Box 45"/>
        <xdr:cNvSpPr txBox="1">
          <a:spLocks noChangeArrowheads="1"/>
        </xdr:cNvSpPr>
      </xdr:nvSpPr>
      <xdr:spPr bwMode="auto">
        <a:xfrm>
          <a:off x="285750" y="134344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17" name="Text Box 10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25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6" name="Text Box 10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7" name="Text Box 10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8" name="Text Box 25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9" name="Text Box 25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30" name="Text Box 25"/>
        <xdr:cNvSpPr txBox="1">
          <a:spLocks noChangeArrowheads="1"/>
        </xdr:cNvSpPr>
      </xdr:nvSpPr>
      <xdr:spPr bwMode="auto">
        <a:xfrm>
          <a:off x="285750" y="35052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60</xdr:row>
      <xdr:rowOff>4233</xdr:rowOff>
    </xdr:from>
    <xdr:to>
      <xdr:col>1</xdr:col>
      <xdr:colOff>28575</xdr:colOff>
      <xdr:row>60</xdr:row>
      <xdr:rowOff>4233</xdr:rowOff>
    </xdr:to>
    <xdr:sp macro="" textlink="">
      <xdr:nvSpPr>
        <xdr:cNvPr id="31" name="Text Box 45"/>
        <xdr:cNvSpPr txBox="1">
          <a:spLocks noChangeArrowheads="1"/>
        </xdr:cNvSpPr>
      </xdr:nvSpPr>
      <xdr:spPr bwMode="auto">
        <a:xfrm>
          <a:off x="285750" y="123676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32" name="Text Box 45"/>
        <xdr:cNvSpPr txBox="1">
          <a:spLocks noChangeArrowheads="1"/>
        </xdr:cNvSpPr>
      </xdr:nvSpPr>
      <xdr:spPr bwMode="auto">
        <a:xfrm>
          <a:off x="285750" y="134344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60</xdr:row>
      <xdr:rowOff>4233</xdr:rowOff>
    </xdr:from>
    <xdr:to>
      <xdr:col>1</xdr:col>
      <xdr:colOff>28575</xdr:colOff>
      <xdr:row>60</xdr:row>
      <xdr:rowOff>4233</xdr:rowOff>
    </xdr:to>
    <xdr:sp macro="" textlink="">
      <xdr:nvSpPr>
        <xdr:cNvPr id="33" name="Text Box 45"/>
        <xdr:cNvSpPr txBox="1">
          <a:spLocks noChangeArrowheads="1"/>
        </xdr:cNvSpPr>
      </xdr:nvSpPr>
      <xdr:spPr bwMode="auto">
        <a:xfrm>
          <a:off x="285750" y="123676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60</xdr:row>
      <xdr:rowOff>4233</xdr:rowOff>
    </xdr:from>
    <xdr:to>
      <xdr:col>1</xdr:col>
      <xdr:colOff>28575</xdr:colOff>
      <xdr:row>60</xdr:row>
      <xdr:rowOff>4233</xdr:rowOff>
    </xdr:to>
    <xdr:sp macro="" textlink="">
      <xdr:nvSpPr>
        <xdr:cNvPr id="34" name="Text Box 45"/>
        <xdr:cNvSpPr txBox="1">
          <a:spLocks noChangeArrowheads="1"/>
        </xdr:cNvSpPr>
      </xdr:nvSpPr>
      <xdr:spPr bwMode="auto">
        <a:xfrm>
          <a:off x="285750" y="123676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59</xdr:row>
      <xdr:rowOff>4233</xdr:rowOff>
    </xdr:from>
    <xdr:to>
      <xdr:col>1</xdr:col>
      <xdr:colOff>28575</xdr:colOff>
      <xdr:row>59</xdr:row>
      <xdr:rowOff>4233</xdr:rowOff>
    </xdr:to>
    <xdr:sp macro="" textlink="">
      <xdr:nvSpPr>
        <xdr:cNvPr id="35" name="Text Box 45"/>
        <xdr:cNvSpPr txBox="1">
          <a:spLocks noChangeArrowheads="1"/>
        </xdr:cNvSpPr>
      </xdr:nvSpPr>
      <xdr:spPr bwMode="auto">
        <a:xfrm>
          <a:off x="285750" y="121009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4233</xdr:rowOff>
    </xdr:from>
    <xdr:to>
      <xdr:col>1</xdr:col>
      <xdr:colOff>28575</xdr:colOff>
      <xdr:row>55</xdr:row>
      <xdr:rowOff>4233</xdr:rowOff>
    </xdr:to>
    <xdr:sp macro="" textlink="">
      <xdr:nvSpPr>
        <xdr:cNvPr id="36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37" name="Text Box 10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38" name="Text Box 10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39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1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3" name="Text Box 10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4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5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28575</xdr:colOff>
      <xdr:row>24</xdr:row>
      <xdr:rowOff>0</xdr:rowOff>
    </xdr:to>
    <xdr:sp macro="" textlink="">
      <xdr:nvSpPr>
        <xdr:cNvPr id="46" name="Text Box 25"/>
        <xdr:cNvSpPr txBox="1">
          <a:spLocks noChangeArrowheads="1"/>
        </xdr:cNvSpPr>
      </xdr:nvSpPr>
      <xdr:spPr bwMode="auto">
        <a:xfrm>
          <a:off x="285750" y="758190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58</xdr:row>
      <xdr:rowOff>4233</xdr:rowOff>
    </xdr:from>
    <xdr:to>
      <xdr:col>1</xdr:col>
      <xdr:colOff>28575</xdr:colOff>
      <xdr:row>58</xdr:row>
      <xdr:rowOff>4233</xdr:rowOff>
    </xdr:to>
    <xdr:sp macro="" textlink="">
      <xdr:nvSpPr>
        <xdr:cNvPr id="47" name="Text Box 45"/>
        <xdr:cNvSpPr txBox="1">
          <a:spLocks noChangeArrowheads="1"/>
        </xdr:cNvSpPr>
      </xdr:nvSpPr>
      <xdr:spPr bwMode="auto">
        <a:xfrm>
          <a:off x="285750" y="126343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4233</xdr:rowOff>
    </xdr:from>
    <xdr:to>
      <xdr:col>1</xdr:col>
      <xdr:colOff>28575</xdr:colOff>
      <xdr:row>55</xdr:row>
      <xdr:rowOff>4233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58</xdr:row>
      <xdr:rowOff>4233</xdr:rowOff>
    </xdr:from>
    <xdr:to>
      <xdr:col>1</xdr:col>
      <xdr:colOff>28575</xdr:colOff>
      <xdr:row>58</xdr:row>
      <xdr:rowOff>4233</xdr:rowOff>
    </xdr:to>
    <xdr:sp macro="" textlink="">
      <xdr:nvSpPr>
        <xdr:cNvPr id="49" name="Text Box 45"/>
        <xdr:cNvSpPr txBox="1">
          <a:spLocks noChangeArrowheads="1"/>
        </xdr:cNvSpPr>
      </xdr:nvSpPr>
      <xdr:spPr bwMode="auto">
        <a:xfrm>
          <a:off x="285750" y="126343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58</xdr:row>
      <xdr:rowOff>4233</xdr:rowOff>
    </xdr:from>
    <xdr:to>
      <xdr:col>1</xdr:col>
      <xdr:colOff>28575</xdr:colOff>
      <xdr:row>58</xdr:row>
      <xdr:rowOff>4233</xdr:rowOff>
    </xdr:to>
    <xdr:sp macro="" textlink="">
      <xdr:nvSpPr>
        <xdr:cNvPr id="50" name="Text Box 45"/>
        <xdr:cNvSpPr txBox="1">
          <a:spLocks noChangeArrowheads="1"/>
        </xdr:cNvSpPr>
      </xdr:nvSpPr>
      <xdr:spPr bwMode="auto">
        <a:xfrm>
          <a:off x="285750" y="126343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58</xdr:row>
      <xdr:rowOff>4233</xdr:rowOff>
    </xdr:from>
    <xdr:to>
      <xdr:col>1</xdr:col>
      <xdr:colOff>28575</xdr:colOff>
      <xdr:row>58</xdr:row>
      <xdr:rowOff>4233</xdr:rowOff>
    </xdr:to>
    <xdr:sp macro="" textlink="">
      <xdr:nvSpPr>
        <xdr:cNvPr id="51" name="Text Box 45"/>
        <xdr:cNvSpPr txBox="1">
          <a:spLocks noChangeArrowheads="1"/>
        </xdr:cNvSpPr>
      </xdr:nvSpPr>
      <xdr:spPr bwMode="auto">
        <a:xfrm>
          <a:off x="285750" y="126343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58</xdr:row>
      <xdr:rowOff>4233</xdr:rowOff>
    </xdr:from>
    <xdr:to>
      <xdr:col>1</xdr:col>
      <xdr:colOff>28575</xdr:colOff>
      <xdr:row>58</xdr:row>
      <xdr:rowOff>4233</xdr:rowOff>
    </xdr:to>
    <xdr:sp macro="" textlink="">
      <xdr:nvSpPr>
        <xdr:cNvPr id="52" name="Text Box 45"/>
        <xdr:cNvSpPr txBox="1">
          <a:spLocks noChangeArrowheads="1"/>
        </xdr:cNvSpPr>
      </xdr:nvSpPr>
      <xdr:spPr bwMode="auto">
        <a:xfrm>
          <a:off x="285750" y="126343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58</xdr:row>
      <xdr:rowOff>4233</xdr:rowOff>
    </xdr:from>
    <xdr:to>
      <xdr:col>1</xdr:col>
      <xdr:colOff>28575</xdr:colOff>
      <xdr:row>58</xdr:row>
      <xdr:rowOff>4233</xdr:rowOff>
    </xdr:to>
    <xdr:sp macro="" textlink="">
      <xdr:nvSpPr>
        <xdr:cNvPr id="53" name="Text Box 45"/>
        <xdr:cNvSpPr txBox="1">
          <a:spLocks noChangeArrowheads="1"/>
        </xdr:cNvSpPr>
      </xdr:nvSpPr>
      <xdr:spPr bwMode="auto">
        <a:xfrm>
          <a:off x="285750" y="126343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59</xdr:row>
      <xdr:rowOff>4233</xdr:rowOff>
    </xdr:from>
    <xdr:to>
      <xdr:col>1</xdr:col>
      <xdr:colOff>28575</xdr:colOff>
      <xdr:row>59</xdr:row>
      <xdr:rowOff>4233</xdr:rowOff>
    </xdr:to>
    <xdr:sp macro="" textlink="">
      <xdr:nvSpPr>
        <xdr:cNvPr id="54" name="Text Box 45"/>
        <xdr:cNvSpPr txBox="1">
          <a:spLocks noChangeArrowheads="1"/>
        </xdr:cNvSpPr>
      </xdr:nvSpPr>
      <xdr:spPr bwMode="auto">
        <a:xfrm>
          <a:off x="285750" y="121009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59</xdr:row>
      <xdr:rowOff>4233</xdr:rowOff>
    </xdr:from>
    <xdr:to>
      <xdr:col>1</xdr:col>
      <xdr:colOff>28575</xdr:colOff>
      <xdr:row>59</xdr:row>
      <xdr:rowOff>4233</xdr:rowOff>
    </xdr:to>
    <xdr:sp macro="" textlink="">
      <xdr:nvSpPr>
        <xdr:cNvPr id="55" name="Text Box 45"/>
        <xdr:cNvSpPr txBox="1">
          <a:spLocks noChangeArrowheads="1"/>
        </xdr:cNvSpPr>
      </xdr:nvSpPr>
      <xdr:spPr bwMode="auto">
        <a:xfrm>
          <a:off x="285750" y="121009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59</xdr:row>
      <xdr:rowOff>4233</xdr:rowOff>
    </xdr:from>
    <xdr:to>
      <xdr:col>1</xdr:col>
      <xdr:colOff>28575</xdr:colOff>
      <xdr:row>59</xdr:row>
      <xdr:rowOff>4233</xdr:rowOff>
    </xdr:to>
    <xdr:sp macro="" textlink="">
      <xdr:nvSpPr>
        <xdr:cNvPr id="56" name="Text Box 45"/>
        <xdr:cNvSpPr txBox="1">
          <a:spLocks noChangeArrowheads="1"/>
        </xdr:cNvSpPr>
      </xdr:nvSpPr>
      <xdr:spPr bwMode="auto">
        <a:xfrm>
          <a:off x="285750" y="121009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59</xdr:row>
      <xdr:rowOff>4233</xdr:rowOff>
    </xdr:from>
    <xdr:to>
      <xdr:col>1</xdr:col>
      <xdr:colOff>28575</xdr:colOff>
      <xdr:row>59</xdr:row>
      <xdr:rowOff>4233</xdr:rowOff>
    </xdr:to>
    <xdr:sp macro="" textlink="">
      <xdr:nvSpPr>
        <xdr:cNvPr id="57" name="Text Box 45"/>
        <xdr:cNvSpPr txBox="1">
          <a:spLocks noChangeArrowheads="1"/>
        </xdr:cNvSpPr>
      </xdr:nvSpPr>
      <xdr:spPr bwMode="auto">
        <a:xfrm>
          <a:off x="285750" y="121009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59</xdr:row>
      <xdr:rowOff>4233</xdr:rowOff>
    </xdr:from>
    <xdr:to>
      <xdr:col>1</xdr:col>
      <xdr:colOff>28575</xdr:colOff>
      <xdr:row>59</xdr:row>
      <xdr:rowOff>4233</xdr:rowOff>
    </xdr:to>
    <xdr:sp macro="" textlink="">
      <xdr:nvSpPr>
        <xdr:cNvPr id="58" name="Text Box 45"/>
        <xdr:cNvSpPr txBox="1">
          <a:spLocks noChangeArrowheads="1"/>
        </xdr:cNvSpPr>
      </xdr:nvSpPr>
      <xdr:spPr bwMode="auto">
        <a:xfrm>
          <a:off x="285750" y="121009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59</xdr:row>
      <xdr:rowOff>4233</xdr:rowOff>
    </xdr:from>
    <xdr:to>
      <xdr:col>1</xdr:col>
      <xdr:colOff>28575</xdr:colOff>
      <xdr:row>59</xdr:row>
      <xdr:rowOff>4233</xdr:rowOff>
    </xdr:to>
    <xdr:sp macro="" textlink="">
      <xdr:nvSpPr>
        <xdr:cNvPr id="59" name="Text Box 45"/>
        <xdr:cNvSpPr txBox="1">
          <a:spLocks noChangeArrowheads="1"/>
        </xdr:cNvSpPr>
      </xdr:nvSpPr>
      <xdr:spPr bwMode="auto">
        <a:xfrm>
          <a:off x="285750" y="121009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4233</xdr:rowOff>
    </xdr:from>
    <xdr:to>
      <xdr:col>1</xdr:col>
      <xdr:colOff>28575</xdr:colOff>
      <xdr:row>55</xdr:row>
      <xdr:rowOff>4233</xdr:rowOff>
    </xdr:to>
    <xdr:sp macro="" textlink="">
      <xdr:nvSpPr>
        <xdr:cNvPr id="60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4233</xdr:rowOff>
    </xdr:from>
    <xdr:to>
      <xdr:col>1</xdr:col>
      <xdr:colOff>28575</xdr:colOff>
      <xdr:row>55</xdr:row>
      <xdr:rowOff>4233</xdr:rowOff>
    </xdr:to>
    <xdr:sp macro="" textlink="">
      <xdr:nvSpPr>
        <xdr:cNvPr id="61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4233</xdr:rowOff>
    </xdr:from>
    <xdr:to>
      <xdr:col>1</xdr:col>
      <xdr:colOff>28575</xdr:colOff>
      <xdr:row>55</xdr:row>
      <xdr:rowOff>4233</xdr:rowOff>
    </xdr:to>
    <xdr:sp macro="" textlink="">
      <xdr:nvSpPr>
        <xdr:cNvPr id="62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4233</xdr:rowOff>
    </xdr:from>
    <xdr:to>
      <xdr:col>1</xdr:col>
      <xdr:colOff>28575</xdr:colOff>
      <xdr:row>55</xdr:row>
      <xdr:rowOff>4233</xdr:rowOff>
    </xdr:to>
    <xdr:sp macro="" textlink="">
      <xdr:nvSpPr>
        <xdr:cNvPr id="63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4233</xdr:rowOff>
    </xdr:from>
    <xdr:to>
      <xdr:col>1</xdr:col>
      <xdr:colOff>28575</xdr:colOff>
      <xdr:row>55</xdr:row>
      <xdr:rowOff>4233</xdr:rowOff>
    </xdr:to>
    <xdr:sp macro="" textlink="">
      <xdr:nvSpPr>
        <xdr:cNvPr id="64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55</xdr:row>
      <xdr:rowOff>4233</xdr:rowOff>
    </xdr:from>
    <xdr:to>
      <xdr:col>1</xdr:col>
      <xdr:colOff>28575</xdr:colOff>
      <xdr:row>55</xdr:row>
      <xdr:rowOff>4233</xdr:rowOff>
    </xdr:to>
    <xdr:sp macro="" textlink="">
      <xdr:nvSpPr>
        <xdr:cNvPr id="65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4" name="Text Box 25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6" name="Text Box 25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0" name="Text Box 25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1" name="Text Box 25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44</xdr:row>
      <xdr:rowOff>4233</xdr:rowOff>
    </xdr:from>
    <xdr:to>
      <xdr:col>1</xdr:col>
      <xdr:colOff>28575</xdr:colOff>
      <xdr:row>44</xdr:row>
      <xdr:rowOff>4233</xdr:rowOff>
    </xdr:to>
    <xdr:sp macro="" textlink="">
      <xdr:nvSpPr>
        <xdr:cNvPr id="12" name="Text Box 45"/>
        <xdr:cNvSpPr txBox="1">
          <a:spLocks noChangeArrowheads="1"/>
        </xdr:cNvSpPr>
      </xdr:nvSpPr>
      <xdr:spPr bwMode="auto">
        <a:xfrm>
          <a:off x="276225" y="75861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3" name="Text Box 45"/>
        <xdr:cNvSpPr txBox="1">
          <a:spLocks noChangeArrowheads="1"/>
        </xdr:cNvSpPr>
      </xdr:nvSpPr>
      <xdr:spPr bwMode="auto">
        <a:xfrm>
          <a:off x="276225" y="8471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4" name="Text Box 45"/>
        <xdr:cNvSpPr txBox="1">
          <a:spLocks noChangeArrowheads="1"/>
        </xdr:cNvSpPr>
      </xdr:nvSpPr>
      <xdr:spPr bwMode="auto">
        <a:xfrm>
          <a:off x="276225" y="8471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7" name="Text Box 25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8" name="Text Box 25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21" name="Text Box 10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276225" y="24574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44</xdr:row>
      <xdr:rowOff>4233</xdr:rowOff>
    </xdr:from>
    <xdr:to>
      <xdr:col>1</xdr:col>
      <xdr:colOff>28575</xdr:colOff>
      <xdr:row>44</xdr:row>
      <xdr:rowOff>4233</xdr:rowOff>
    </xdr:to>
    <xdr:sp macro="" textlink="">
      <xdr:nvSpPr>
        <xdr:cNvPr id="25" name="Text Box 45"/>
        <xdr:cNvSpPr txBox="1">
          <a:spLocks noChangeArrowheads="1"/>
        </xdr:cNvSpPr>
      </xdr:nvSpPr>
      <xdr:spPr bwMode="auto">
        <a:xfrm>
          <a:off x="276225" y="75861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26" name="Text Box 10"/>
        <xdr:cNvSpPr txBox="1">
          <a:spLocks noChangeArrowheads="1"/>
        </xdr:cNvSpPr>
      </xdr:nvSpPr>
      <xdr:spPr bwMode="auto">
        <a:xfrm>
          <a:off x="276225" y="4600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27" name="Text Box 10"/>
        <xdr:cNvSpPr txBox="1">
          <a:spLocks noChangeArrowheads="1"/>
        </xdr:cNvSpPr>
      </xdr:nvSpPr>
      <xdr:spPr bwMode="auto">
        <a:xfrm>
          <a:off x="276225" y="4600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28" name="Text Box 25"/>
        <xdr:cNvSpPr txBox="1">
          <a:spLocks noChangeArrowheads="1"/>
        </xdr:cNvSpPr>
      </xdr:nvSpPr>
      <xdr:spPr bwMode="auto">
        <a:xfrm>
          <a:off x="276225" y="4600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29" name="Text Box 25"/>
        <xdr:cNvSpPr txBox="1">
          <a:spLocks noChangeArrowheads="1"/>
        </xdr:cNvSpPr>
      </xdr:nvSpPr>
      <xdr:spPr bwMode="auto">
        <a:xfrm>
          <a:off x="276225" y="4600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30" name="Text Box 25"/>
        <xdr:cNvSpPr txBox="1">
          <a:spLocks noChangeArrowheads="1"/>
        </xdr:cNvSpPr>
      </xdr:nvSpPr>
      <xdr:spPr bwMode="auto">
        <a:xfrm>
          <a:off x="276225" y="4600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31" name="Text Box 10"/>
        <xdr:cNvSpPr txBox="1">
          <a:spLocks noChangeArrowheads="1"/>
        </xdr:cNvSpPr>
      </xdr:nvSpPr>
      <xdr:spPr bwMode="auto">
        <a:xfrm>
          <a:off x="276225" y="4600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32" name="Text Box 10"/>
        <xdr:cNvSpPr txBox="1">
          <a:spLocks noChangeArrowheads="1"/>
        </xdr:cNvSpPr>
      </xdr:nvSpPr>
      <xdr:spPr bwMode="auto">
        <a:xfrm>
          <a:off x="276225" y="4600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33" name="Text Box 25"/>
        <xdr:cNvSpPr txBox="1">
          <a:spLocks noChangeArrowheads="1"/>
        </xdr:cNvSpPr>
      </xdr:nvSpPr>
      <xdr:spPr bwMode="auto">
        <a:xfrm>
          <a:off x="276225" y="4600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34" name="Text Box 25"/>
        <xdr:cNvSpPr txBox="1">
          <a:spLocks noChangeArrowheads="1"/>
        </xdr:cNvSpPr>
      </xdr:nvSpPr>
      <xdr:spPr bwMode="auto">
        <a:xfrm>
          <a:off x="276225" y="4600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35" name="Text Box 25"/>
        <xdr:cNvSpPr txBox="1">
          <a:spLocks noChangeArrowheads="1"/>
        </xdr:cNvSpPr>
      </xdr:nvSpPr>
      <xdr:spPr bwMode="auto">
        <a:xfrm>
          <a:off x="276225" y="4600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36" name="Text Box 10"/>
        <xdr:cNvSpPr txBox="1">
          <a:spLocks noChangeArrowheads="1"/>
        </xdr:cNvSpPr>
      </xdr:nvSpPr>
      <xdr:spPr bwMode="auto">
        <a:xfrm>
          <a:off x="276225" y="2924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37" name="Text Box 10"/>
        <xdr:cNvSpPr txBox="1">
          <a:spLocks noChangeArrowheads="1"/>
        </xdr:cNvSpPr>
      </xdr:nvSpPr>
      <xdr:spPr bwMode="auto">
        <a:xfrm>
          <a:off x="276225" y="2924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38" name="Text Box 25"/>
        <xdr:cNvSpPr txBox="1">
          <a:spLocks noChangeArrowheads="1"/>
        </xdr:cNvSpPr>
      </xdr:nvSpPr>
      <xdr:spPr bwMode="auto">
        <a:xfrm>
          <a:off x="276225" y="2924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39" name="Text Box 25"/>
        <xdr:cNvSpPr txBox="1">
          <a:spLocks noChangeArrowheads="1"/>
        </xdr:cNvSpPr>
      </xdr:nvSpPr>
      <xdr:spPr bwMode="auto">
        <a:xfrm>
          <a:off x="276225" y="2924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276225" y="2924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41" name="Text Box 10"/>
        <xdr:cNvSpPr txBox="1">
          <a:spLocks noChangeArrowheads="1"/>
        </xdr:cNvSpPr>
      </xdr:nvSpPr>
      <xdr:spPr bwMode="auto">
        <a:xfrm>
          <a:off x="276225" y="3133725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42" name="Text Box 25"/>
        <xdr:cNvSpPr txBox="1">
          <a:spLocks noChangeArrowheads="1"/>
        </xdr:cNvSpPr>
      </xdr:nvSpPr>
      <xdr:spPr bwMode="auto">
        <a:xfrm>
          <a:off x="276225" y="3133725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43" name="Text Box 25"/>
        <xdr:cNvSpPr txBox="1">
          <a:spLocks noChangeArrowheads="1"/>
        </xdr:cNvSpPr>
      </xdr:nvSpPr>
      <xdr:spPr bwMode="auto">
        <a:xfrm>
          <a:off x="276225" y="3133725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44" name="Text Box 25"/>
        <xdr:cNvSpPr txBox="1">
          <a:spLocks noChangeArrowheads="1"/>
        </xdr:cNvSpPr>
      </xdr:nvSpPr>
      <xdr:spPr bwMode="auto">
        <a:xfrm>
          <a:off x="276225" y="3133725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45" name="Text Box 10"/>
        <xdr:cNvSpPr txBox="1">
          <a:spLocks noChangeArrowheads="1"/>
        </xdr:cNvSpPr>
      </xdr:nvSpPr>
      <xdr:spPr bwMode="auto">
        <a:xfrm>
          <a:off x="276225" y="2924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46" name="Text Box 10"/>
        <xdr:cNvSpPr txBox="1">
          <a:spLocks noChangeArrowheads="1"/>
        </xdr:cNvSpPr>
      </xdr:nvSpPr>
      <xdr:spPr bwMode="auto">
        <a:xfrm>
          <a:off x="276225" y="2924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47" name="Text Box 25"/>
        <xdr:cNvSpPr txBox="1">
          <a:spLocks noChangeArrowheads="1"/>
        </xdr:cNvSpPr>
      </xdr:nvSpPr>
      <xdr:spPr bwMode="auto">
        <a:xfrm>
          <a:off x="276225" y="2924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48" name="Text Box 25"/>
        <xdr:cNvSpPr txBox="1">
          <a:spLocks noChangeArrowheads="1"/>
        </xdr:cNvSpPr>
      </xdr:nvSpPr>
      <xdr:spPr bwMode="auto">
        <a:xfrm>
          <a:off x="276225" y="2924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</xdr:colOff>
      <xdr:row>36</xdr:row>
      <xdr:rowOff>0</xdr:rowOff>
    </xdr:to>
    <xdr:sp macro="" textlink="">
      <xdr:nvSpPr>
        <xdr:cNvPr id="49" name="Text Box 25"/>
        <xdr:cNvSpPr txBox="1">
          <a:spLocks noChangeArrowheads="1"/>
        </xdr:cNvSpPr>
      </xdr:nvSpPr>
      <xdr:spPr bwMode="auto">
        <a:xfrm>
          <a:off x="276225" y="2924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48</xdr:row>
      <xdr:rowOff>4233</xdr:rowOff>
    </xdr:from>
    <xdr:to>
      <xdr:col>1</xdr:col>
      <xdr:colOff>28575</xdr:colOff>
      <xdr:row>48</xdr:row>
      <xdr:rowOff>4233</xdr:rowOff>
    </xdr:to>
    <xdr:sp macro="" textlink="">
      <xdr:nvSpPr>
        <xdr:cNvPr id="50" name="Text Box 45"/>
        <xdr:cNvSpPr txBox="1">
          <a:spLocks noChangeArrowheads="1"/>
        </xdr:cNvSpPr>
      </xdr:nvSpPr>
      <xdr:spPr bwMode="auto">
        <a:xfrm>
          <a:off x="276225" y="80528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28575</xdr:colOff>
      <xdr:row>31</xdr:row>
      <xdr:rowOff>0</xdr:rowOff>
    </xdr:to>
    <xdr:sp macro="" textlink="">
      <xdr:nvSpPr>
        <xdr:cNvPr id="53" name="Text Box 10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28575</xdr:colOff>
      <xdr:row>31</xdr:row>
      <xdr:rowOff>0</xdr:rowOff>
    </xdr:to>
    <xdr:sp macro="" textlink="">
      <xdr:nvSpPr>
        <xdr:cNvPr id="54" name="Text Box 10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28575</xdr:colOff>
      <xdr:row>31</xdr:row>
      <xdr:rowOff>0</xdr:rowOff>
    </xdr:to>
    <xdr:sp macro="" textlink="">
      <xdr:nvSpPr>
        <xdr:cNvPr id="55" name="Text Box 25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28575</xdr:colOff>
      <xdr:row>31</xdr:row>
      <xdr:rowOff>0</xdr:rowOff>
    </xdr:to>
    <xdr:sp macro="" textlink="">
      <xdr:nvSpPr>
        <xdr:cNvPr id="56" name="Text Box 25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28575</xdr:colOff>
      <xdr:row>31</xdr:row>
      <xdr:rowOff>0</xdr:rowOff>
    </xdr:to>
    <xdr:sp macro="" textlink="">
      <xdr:nvSpPr>
        <xdr:cNvPr id="57" name="Text Box 25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28575</xdr:colOff>
      <xdr:row>31</xdr:row>
      <xdr:rowOff>0</xdr:rowOff>
    </xdr:to>
    <xdr:sp macro="" textlink="">
      <xdr:nvSpPr>
        <xdr:cNvPr id="58" name="Text Box 10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28575</xdr:colOff>
      <xdr:row>31</xdr:row>
      <xdr:rowOff>0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28575</xdr:colOff>
      <xdr:row>31</xdr:row>
      <xdr:rowOff>0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28575</xdr:colOff>
      <xdr:row>31</xdr:row>
      <xdr:rowOff>0</xdr:rowOff>
    </xdr:to>
    <xdr:sp macro="" textlink="">
      <xdr:nvSpPr>
        <xdr:cNvPr id="61" name="Text Box 25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28575</xdr:colOff>
      <xdr:row>31</xdr:row>
      <xdr:rowOff>0</xdr:rowOff>
    </xdr:to>
    <xdr:sp macro="" textlink="">
      <xdr:nvSpPr>
        <xdr:cNvPr id="62" name="Text Box 25"/>
        <xdr:cNvSpPr txBox="1">
          <a:spLocks noChangeArrowheads="1"/>
        </xdr:cNvSpPr>
      </xdr:nvSpPr>
      <xdr:spPr bwMode="auto">
        <a:xfrm>
          <a:off x="285750" y="52101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63" name="Text Box 10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64" name="Text Box 10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65" name="Text Box 25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66" name="Text Box 25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67" name="Text Box 25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28575</xdr:colOff>
      <xdr:row>27</xdr:row>
      <xdr:rowOff>0</xdr:rowOff>
    </xdr:to>
    <xdr:sp macro="" textlink="">
      <xdr:nvSpPr>
        <xdr:cNvPr id="68" name="Text Box 10"/>
        <xdr:cNvSpPr txBox="1">
          <a:spLocks noChangeArrowheads="1"/>
        </xdr:cNvSpPr>
      </xdr:nvSpPr>
      <xdr:spPr bwMode="auto">
        <a:xfrm>
          <a:off x="285750" y="6543675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28575</xdr:colOff>
      <xdr:row>27</xdr:row>
      <xdr:rowOff>0</xdr:rowOff>
    </xdr:to>
    <xdr:sp macro="" textlink="">
      <xdr:nvSpPr>
        <xdr:cNvPr id="69" name="Text Box 25"/>
        <xdr:cNvSpPr txBox="1">
          <a:spLocks noChangeArrowheads="1"/>
        </xdr:cNvSpPr>
      </xdr:nvSpPr>
      <xdr:spPr bwMode="auto">
        <a:xfrm>
          <a:off x="285750" y="6543675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28575</xdr:colOff>
      <xdr:row>27</xdr:row>
      <xdr:rowOff>0</xdr:rowOff>
    </xdr:to>
    <xdr:sp macro="" textlink="">
      <xdr:nvSpPr>
        <xdr:cNvPr id="70" name="Text Box 25"/>
        <xdr:cNvSpPr txBox="1">
          <a:spLocks noChangeArrowheads="1"/>
        </xdr:cNvSpPr>
      </xdr:nvSpPr>
      <xdr:spPr bwMode="auto">
        <a:xfrm>
          <a:off x="285750" y="6543675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28575</xdr:colOff>
      <xdr:row>27</xdr:row>
      <xdr:rowOff>0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285750" y="6543675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72" name="Text Box 10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73" name="Text Box 10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74" name="Text Box 25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75" name="Text Box 25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76" name="Text Box 25"/>
        <xdr:cNvSpPr txBox="1">
          <a:spLocks noChangeArrowheads="1"/>
        </xdr:cNvSpPr>
      </xdr:nvSpPr>
      <xdr:spPr bwMode="auto">
        <a:xfrm>
          <a:off x="285750" y="62769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77" name="Text Box 45"/>
        <xdr:cNvSpPr txBox="1">
          <a:spLocks noChangeArrowheads="1"/>
        </xdr:cNvSpPr>
      </xdr:nvSpPr>
      <xdr:spPr bwMode="auto">
        <a:xfrm>
          <a:off x="285750" y="135773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78" name="Text Box 45"/>
        <xdr:cNvSpPr txBox="1">
          <a:spLocks noChangeArrowheads="1"/>
        </xdr:cNvSpPr>
      </xdr:nvSpPr>
      <xdr:spPr bwMode="auto">
        <a:xfrm>
          <a:off x="285750" y="135773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79" name="Text Box 45"/>
        <xdr:cNvSpPr txBox="1">
          <a:spLocks noChangeArrowheads="1"/>
        </xdr:cNvSpPr>
      </xdr:nvSpPr>
      <xdr:spPr bwMode="auto">
        <a:xfrm>
          <a:off x="285750" y="135773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47</xdr:row>
      <xdr:rowOff>4233</xdr:rowOff>
    </xdr:from>
    <xdr:to>
      <xdr:col>1</xdr:col>
      <xdr:colOff>28575</xdr:colOff>
      <xdr:row>47</xdr:row>
      <xdr:rowOff>4233</xdr:rowOff>
    </xdr:to>
    <xdr:sp macro="" textlink="">
      <xdr:nvSpPr>
        <xdr:cNvPr id="80" name="Text Box 45"/>
        <xdr:cNvSpPr txBox="1">
          <a:spLocks noChangeArrowheads="1"/>
        </xdr:cNvSpPr>
      </xdr:nvSpPr>
      <xdr:spPr bwMode="auto">
        <a:xfrm>
          <a:off x="285750" y="133106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81" name="Text Box 45"/>
        <xdr:cNvSpPr txBox="1">
          <a:spLocks noChangeArrowheads="1"/>
        </xdr:cNvSpPr>
      </xdr:nvSpPr>
      <xdr:spPr bwMode="auto">
        <a:xfrm>
          <a:off x="276225" y="78528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57</xdr:row>
      <xdr:rowOff>4233</xdr:rowOff>
    </xdr:from>
    <xdr:to>
      <xdr:col>1</xdr:col>
      <xdr:colOff>28575</xdr:colOff>
      <xdr:row>57</xdr:row>
      <xdr:rowOff>4233</xdr:rowOff>
    </xdr:to>
    <xdr:sp macro="" textlink="">
      <xdr:nvSpPr>
        <xdr:cNvPr id="84" name="Text Box 45"/>
        <xdr:cNvSpPr txBox="1">
          <a:spLocks noChangeArrowheads="1"/>
        </xdr:cNvSpPr>
      </xdr:nvSpPr>
      <xdr:spPr bwMode="auto">
        <a:xfrm>
          <a:off x="276225" y="78528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60</xdr:row>
      <xdr:rowOff>4233</xdr:rowOff>
    </xdr:from>
    <xdr:to>
      <xdr:col>1</xdr:col>
      <xdr:colOff>28575</xdr:colOff>
      <xdr:row>60</xdr:row>
      <xdr:rowOff>4233</xdr:rowOff>
    </xdr:to>
    <xdr:sp macro="" textlink="">
      <xdr:nvSpPr>
        <xdr:cNvPr id="89" name="Text Box 45"/>
        <xdr:cNvSpPr txBox="1">
          <a:spLocks noChangeArrowheads="1"/>
        </xdr:cNvSpPr>
      </xdr:nvSpPr>
      <xdr:spPr bwMode="auto">
        <a:xfrm>
          <a:off x="276225" y="85291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60</xdr:row>
      <xdr:rowOff>4233</xdr:rowOff>
    </xdr:from>
    <xdr:to>
      <xdr:col>1</xdr:col>
      <xdr:colOff>28575</xdr:colOff>
      <xdr:row>60</xdr:row>
      <xdr:rowOff>4233</xdr:rowOff>
    </xdr:to>
    <xdr:sp macro="" textlink="">
      <xdr:nvSpPr>
        <xdr:cNvPr id="90" name="Text Box 45"/>
        <xdr:cNvSpPr txBox="1">
          <a:spLocks noChangeArrowheads="1"/>
        </xdr:cNvSpPr>
      </xdr:nvSpPr>
      <xdr:spPr bwMode="auto">
        <a:xfrm>
          <a:off x="285750" y="147965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60</xdr:row>
      <xdr:rowOff>4233</xdr:rowOff>
    </xdr:from>
    <xdr:to>
      <xdr:col>1</xdr:col>
      <xdr:colOff>28575</xdr:colOff>
      <xdr:row>60</xdr:row>
      <xdr:rowOff>4233</xdr:rowOff>
    </xdr:to>
    <xdr:sp macro="" textlink="">
      <xdr:nvSpPr>
        <xdr:cNvPr id="91" name="Text Box 45"/>
        <xdr:cNvSpPr txBox="1">
          <a:spLocks noChangeArrowheads="1"/>
        </xdr:cNvSpPr>
      </xdr:nvSpPr>
      <xdr:spPr bwMode="auto">
        <a:xfrm>
          <a:off x="285750" y="147965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123" name="Text Box 10"/>
        <xdr:cNvSpPr txBox="1">
          <a:spLocks noChangeArrowheads="1"/>
        </xdr:cNvSpPr>
      </xdr:nvSpPr>
      <xdr:spPr bwMode="auto">
        <a:xfrm>
          <a:off x="276225" y="63722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124" name="Text Box 10"/>
        <xdr:cNvSpPr txBox="1">
          <a:spLocks noChangeArrowheads="1"/>
        </xdr:cNvSpPr>
      </xdr:nvSpPr>
      <xdr:spPr bwMode="auto">
        <a:xfrm>
          <a:off x="276225" y="63722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125" name="Text Box 25"/>
        <xdr:cNvSpPr txBox="1">
          <a:spLocks noChangeArrowheads="1"/>
        </xdr:cNvSpPr>
      </xdr:nvSpPr>
      <xdr:spPr bwMode="auto">
        <a:xfrm>
          <a:off x="276225" y="63722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126" name="Text Box 25"/>
        <xdr:cNvSpPr txBox="1">
          <a:spLocks noChangeArrowheads="1"/>
        </xdr:cNvSpPr>
      </xdr:nvSpPr>
      <xdr:spPr bwMode="auto">
        <a:xfrm>
          <a:off x="276225" y="63722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127" name="Text Box 25"/>
        <xdr:cNvSpPr txBox="1">
          <a:spLocks noChangeArrowheads="1"/>
        </xdr:cNvSpPr>
      </xdr:nvSpPr>
      <xdr:spPr bwMode="auto">
        <a:xfrm>
          <a:off x="276225" y="63722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128" name="Text Box 10"/>
        <xdr:cNvSpPr txBox="1">
          <a:spLocks noChangeArrowheads="1"/>
        </xdr:cNvSpPr>
      </xdr:nvSpPr>
      <xdr:spPr bwMode="auto">
        <a:xfrm>
          <a:off x="276225" y="63722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129" name="Text Box 10"/>
        <xdr:cNvSpPr txBox="1">
          <a:spLocks noChangeArrowheads="1"/>
        </xdr:cNvSpPr>
      </xdr:nvSpPr>
      <xdr:spPr bwMode="auto">
        <a:xfrm>
          <a:off x="276225" y="63722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130" name="Text Box 25"/>
        <xdr:cNvSpPr txBox="1">
          <a:spLocks noChangeArrowheads="1"/>
        </xdr:cNvSpPr>
      </xdr:nvSpPr>
      <xdr:spPr bwMode="auto">
        <a:xfrm>
          <a:off x="276225" y="63722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131" name="Text Box 25"/>
        <xdr:cNvSpPr txBox="1">
          <a:spLocks noChangeArrowheads="1"/>
        </xdr:cNvSpPr>
      </xdr:nvSpPr>
      <xdr:spPr bwMode="auto">
        <a:xfrm>
          <a:off x="276225" y="63722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132" name="Text Box 25"/>
        <xdr:cNvSpPr txBox="1">
          <a:spLocks noChangeArrowheads="1"/>
        </xdr:cNvSpPr>
      </xdr:nvSpPr>
      <xdr:spPr bwMode="auto">
        <a:xfrm>
          <a:off x="276225" y="63722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28575</xdr:colOff>
      <xdr:row>19</xdr:row>
      <xdr:rowOff>0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276225" y="61626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28575</xdr:colOff>
      <xdr:row>19</xdr:row>
      <xdr:rowOff>0</xdr:rowOff>
    </xdr:to>
    <xdr:sp macro="" textlink="">
      <xdr:nvSpPr>
        <xdr:cNvPr id="134" name="Text Box 10"/>
        <xdr:cNvSpPr txBox="1">
          <a:spLocks noChangeArrowheads="1"/>
        </xdr:cNvSpPr>
      </xdr:nvSpPr>
      <xdr:spPr bwMode="auto">
        <a:xfrm>
          <a:off x="276225" y="61626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28575</xdr:colOff>
      <xdr:row>19</xdr:row>
      <xdr:rowOff>0</xdr:rowOff>
    </xdr:to>
    <xdr:sp macro="" textlink="">
      <xdr:nvSpPr>
        <xdr:cNvPr id="135" name="Text Box 25"/>
        <xdr:cNvSpPr txBox="1">
          <a:spLocks noChangeArrowheads="1"/>
        </xdr:cNvSpPr>
      </xdr:nvSpPr>
      <xdr:spPr bwMode="auto">
        <a:xfrm>
          <a:off x="276225" y="61626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28575</xdr:colOff>
      <xdr:row>19</xdr:row>
      <xdr:rowOff>0</xdr:rowOff>
    </xdr:to>
    <xdr:sp macro="" textlink="">
      <xdr:nvSpPr>
        <xdr:cNvPr id="136" name="Text Box 25"/>
        <xdr:cNvSpPr txBox="1">
          <a:spLocks noChangeArrowheads="1"/>
        </xdr:cNvSpPr>
      </xdr:nvSpPr>
      <xdr:spPr bwMode="auto">
        <a:xfrm>
          <a:off x="276225" y="61626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28575</xdr:colOff>
      <xdr:row>19</xdr:row>
      <xdr:rowOff>0</xdr:rowOff>
    </xdr:to>
    <xdr:sp macro="" textlink="">
      <xdr:nvSpPr>
        <xdr:cNvPr id="137" name="Text Box 25"/>
        <xdr:cNvSpPr txBox="1">
          <a:spLocks noChangeArrowheads="1"/>
        </xdr:cNvSpPr>
      </xdr:nvSpPr>
      <xdr:spPr bwMode="auto">
        <a:xfrm>
          <a:off x="276225" y="61626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28575</xdr:colOff>
      <xdr:row>19</xdr:row>
      <xdr:rowOff>0</xdr:rowOff>
    </xdr:to>
    <xdr:sp macro="" textlink="">
      <xdr:nvSpPr>
        <xdr:cNvPr id="138" name="Text Box 10"/>
        <xdr:cNvSpPr txBox="1">
          <a:spLocks noChangeArrowheads="1"/>
        </xdr:cNvSpPr>
      </xdr:nvSpPr>
      <xdr:spPr bwMode="auto">
        <a:xfrm>
          <a:off x="276225" y="61626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28575</xdr:colOff>
      <xdr:row>19</xdr:row>
      <xdr:rowOff>0</xdr:rowOff>
    </xdr:to>
    <xdr:sp macro="" textlink="">
      <xdr:nvSpPr>
        <xdr:cNvPr id="139" name="Text Box 10"/>
        <xdr:cNvSpPr txBox="1">
          <a:spLocks noChangeArrowheads="1"/>
        </xdr:cNvSpPr>
      </xdr:nvSpPr>
      <xdr:spPr bwMode="auto">
        <a:xfrm>
          <a:off x="276225" y="61626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28575</xdr:colOff>
      <xdr:row>19</xdr:row>
      <xdr:rowOff>0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276225" y="61626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28575</xdr:colOff>
      <xdr:row>19</xdr:row>
      <xdr:rowOff>0</xdr:rowOff>
    </xdr:to>
    <xdr:sp macro="" textlink="">
      <xdr:nvSpPr>
        <xdr:cNvPr id="141" name="Text Box 25"/>
        <xdr:cNvSpPr txBox="1">
          <a:spLocks noChangeArrowheads="1"/>
        </xdr:cNvSpPr>
      </xdr:nvSpPr>
      <xdr:spPr bwMode="auto">
        <a:xfrm>
          <a:off x="276225" y="61626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28575</xdr:colOff>
      <xdr:row>19</xdr:row>
      <xdr:rowOff>0</xdr:rowOff>
    </xdr:to>
    <xdr:sp macro="" textlink="">
      <xdr:nvSpPr>
        <xdr:cNvPr id="142" name="Text Box 25"/>
        <xdr:cNvSpPr txBox="1">
          <a:spLocks noChangeArrowheads="1"/>
        </xdr:cNvSpPr>
      </xdr:nvSpPr>
      <xdr:spPr bwMode="auto">
        <a:xfrm>
          <a:off x="276225" y="61626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43" name="Text Box 10"/>
        <xdr:cNvSpPr txBox="1">
          <a:spLocks noChangeArrowheads="1"/>
        </xdr:cNvSpPr>
      </xdr:nvSpPr>
      <xdr:spPr bwMode="auto">
        <a:xfrm>
          <a:off x="276225" y="5743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44" name="Text Box 10"/>
        <xdr:cNvSpPr txBox="1">
          <a:spLocks noChangeArrowheads="1"/>
        </xdr:cNvSpPr>
      </xdr:nvSpPr>
      <xdr:spPr bwMode="auto">
        <a:xfrm>
          <a:off x="276225" y="5743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276225" y="5743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46" name="Text Box 25"/>
        <xdr:cNvSpPr txBox="1">
          <a:spLocks noChangeArrowheads="1"/>
        </xdr:cNvSpPr>
      </xdr:nvSpPr>
      <xdr:spPr bwMode="auto">
        <a:xfrm>
          <a:off x="276225" y="5743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47" name="Text Box 25"/>
        <xdr:cNvSpPr txBox="1">
          <a:spLocks noChangeArrowheads="1"/>
        </xdr:cNvSpPr>
      </xdr:nvSpPr>
      <xdr:spPr bwMode="auto">
        <a:xfrm>
          <a:off x="276225" y="5743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48" name="Text Box 10"/>
        <xdr:cNvSpPr txBox="1">
          <a:spLocks noChangeArrowheads="1"/>
        </xdr:cNvSpPr>
      </xdr:nvSpPr>
      <xdr:spPr bwMode="auto">
        <a:xfrm>
          <a:off x="276225" y="5743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49" name="Text Box 10"/>
        <xdr:cNvSpPr txBox="1">
          <a:spLocks noChangeArrowheads="1"/>
        </xdr:cNvSpPr>
      </xdr:nvSpPr>
      <xdr:spPr bwMode="auto">
        <a:xfrm>
          <a:off x="276225" y="5743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50" name="Text Box 25"/>
        <xdr:cNvSpPr txBox="1">
          <a:spLocks noChangeArrowheads="1"/>
        </xdr:cNvSpPr>
      </xdr:nvSpPr>
      <xdr:spPr bwMode="auto">
        <a:xfrm>
          <a:off x="276225" y="5743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51" name="Text Box 25"/>
        <xdr:cNvSpPr txBox="1">
          <a:spLocks noChangeArrowheads="1"/>
        </xdr:cNvSpPr>
      </xdr:nvSpPr>
      <xdr:spPr bwMode="auto">
        <a:xfrm>
          <a:off x="276225" y="5743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28575</xdr:colOff>
      <xdr:row>21</xdr:row>
      <xdr:rowOff>0</xdr:rowOff>
    </xdr:to>
    <xdr:sp macro="" textlink="">
      <xdr:nvSpPr>
        <xdr:cNvPr id="152" name="Text Box 25"/>
        <xdr:cNvSpPr txBox="1">
          <a:spLocks noChangeArrowheads="1"/>
        </xdr:cNvSpPr>
      </xdr:nvSpPr>
      <xdr:spPr bwMode="auto">
        <a:xfrm>
          <a:off x="276225" y="57435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73" name="Text Box 45"/>
        <xdr:cNvSpPr txBox="1">
          <a:spLocks noChangeArrowheads="1"/>
        </xdr:cNvSpPr>
      </xdr:nvSpPr>
      <xdr:spPr bwMode="auto">
        <a:xfrm>
          <a:off x="285750" y="121486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74" name="Text Box 45"/>
        <xdr:cNvSpPr txBox="1">
          <a:spLocks noChangeArrowheads="1"/>
        </xdr:cNvSpPr>
      </xdr:nvSpPr>
      <xdr:spPr bwMode="auto">
        <a:xfrm>
          <a:off x="285750" y="121486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75" name="Text Box 45"/>
        <xdr:cNvSpPr txBox="1">
          <a:spLocks noChangeArrowheads="1"/>
        </xdr:cNvSpPr>
      </xdr:nvSpPr>
      <xdr:spPr bwMode="auto">
        <a:xfrm>
          <a:off x="285750" y="121486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76" name="Text Box 45"/>
        <xdr:cNvSpPr txBox="1">
          <a:spLocks noChangeArrowheads="1"/>
        </xdr:cNvSpPr>
      </xdr:nvSpPr>
      <xdr:spPr bwMode="auto">
        <a:xfrm>
          <a:off x="285750" y="121486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77" name="Text Box 45"/>
        <xdr:cNvSpPr txBox="1">
          <a:spLocks noChangeArrowheads="1"/>
        </xdr:cNvSpPr>
      </xdr:nvSpPr>
      <xdr:spPr bwMode="auto">
        <a:xfrm>
          <a:off x="285750" y="121486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78" name="Text Box 45"/>
        <xdr:cNvSpPr txBox="1">
          <a:spLocks noChangeArrowheads="1"/>
        </xdr:cNvSpPr>
      </xdr:nvSpPr>
      <xdr:spPr bwMode="auto">
        <a:xfrm>
          <a:off x="285750" y="121486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60</xdr:row>
      <xdr:rowOff>4233</xdr:rowOff>
    </xdr:from>
    <xdr:to>
      <xdr:col>1</xdr:col>
      <xdr:colOff>28575</xdr:colOff>
      <xdr:row>60</xdr:row>
      <xdr:rowOff>4233</xdr:rowOff>
    </xdr:to>
    <xdr:sp macro="" textlink="">
      <xdr:nvSpPr>
        <xdr:cNvPr id="179" name="Text Box 45"/>
        <xdr:cNvSpPr txBox="1">
          <a:spLocks noChangeArrowheads="1"/>
        </xdr:cNvSpPr>
      </xdr:nvSpPr>
      <xdr:spPr bwMode="auto">
        <a:xfrm>
          <a:off x="285750" y="136345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60</xdr:row>
      <xdr:rowOff>4233</xdr:rowOff>
    </xdr:from>
    <xdr:to>
      <xdr:col>1</xdr:col>
      <xdr:colOff>28575</xdr:colOff>
      <xdr:row>60</xdr:row>
      <xdr:rowOff>4233</xdr:rowOff>
    </xdr:to>
    <xdr:sp macro="" textlink="">
      <xdr:nvSpPr>
        <xdr:cNvPr id="180" name="Text Box 45"/>
        <xdr:cNvSpPr txBox="1">
          <a:spLocks noChangeArrowheads="1"/>
        </xdr:cNvSpPr>
      </xdr:nvSpPr>
      <xdr:spPr bwMode="auto">
        <a:xfrm>
          <a:off x="285750" y="136345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53" name="Text Box 45"/>
        <xdr:cNvSpPr txBox="1">
          <a:spLocks noChangeArrowheads="1"/>
        </xdr:cNvSpPr>
      </xdr:nvSpPr>
      <xdr:spPr bwMode="auto">
        <a:xfrm>
          <a:off x="285750" y="121962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54" name="Text Box 45"/>
        <xdr:cNvSpPr txBox="1">
          <a:spLocks noChangeArrowheads="1"/>
        </xdr:cNvSpPr>
      </xdr:nvSpPr>
      <xdr:spPr bwMode="auto">
        <a:xfrm>
          <a:off x="285750" y="121962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55" name="Text Box 45"/>
        <xdr:cNvSpPr txBox="1">
          <a:spLocks noChangeArrowheads="1"/>
        </xdr:cNvSpPr>
      </xdr:nvSpPr>
      <xdr:spPr bwMode="auto">
        <a:xfrm>
          <a:off x="285750" y="121962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56" name="Text Box 45"/>
        <xdr:cNvSpPr txBox="1">
          <a:spLocks noChangeArrowheads="1"/>
        </xdr:cNvSpPr>
      </xdr:nvSpPr>
      <xdr:spPr bwMode="auto">
        <a:xfrm>
          <a:off x="285750" y="121962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57" name="Text Box 45"/>
        <xdr:cNvSpPr txBox="1">
          <a:spLocks noChangeArrowheads="1"/>
        </xdr:cNvSpPr>
      </xdr:nvSpPr>
      <xdr:spPr bwMode="auto">
        <a:xfrm>
          <a:off x="285750" y="121962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58" name="Text Box 45"/>
        <xdr:cNvSpPr txBox="1">
          <a:spLocks noChangeArrowheads="1"/>
        </xdr:cNvSpPr>
      </xdr:nvSpPr>
      <xdr:spPr bwMode="auto">
        <a:xfrm>
          <a:off x="285750" y="121962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59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60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61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62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63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49</xdr:row>
      <xdr:rowOff>4233</xdr:rowOff>
    </xdr:from>
    <xdr:to>
      <xdr:col>1</xdr:col>
      <xdr:colOff>28575</xdr:colOff>
      <xdr:row>49</xdr:row>
      <xdr:rowOff>4233</xdr:rowOff>
    </xdr:to>
    <xdr:sp macro="" textlink="">
      <xdr:nvSpPr>
        <xdr:cNvPr id="164" name="Text Box 45"/>
        <xdr:cNvSpPr txBox="1">
          <a:spLocks noChangeArrowheads="1"/>
        </xdr:cNvSpPr>
      </xdr:nvSpPr>
      <xdr:spPr bwMode="auto">
        <a:xfrm>
          <a:off x="285750" y="1396788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4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6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0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1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7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8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21" name="Text Box 10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26" name="Text Box 10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27" name="Text Box 10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28" name="Text Box 25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29" name="Text Box 25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30" name="Text Box 25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31" name="Text Box 10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32" name="Text Box 10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33" name="Text Box 25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34" name="Text Box 25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35" name="Text Box 25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36" name="Text Box 10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37" name="Text Box 10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38" name="Text Box 25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39" name="Text Box 25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28575</xdr:colOff>
      <xdr:row>17</xdr:row>
      <xdr:rowOff>0</xdr:rowOff>
    </xdr:to>
    <xdr:sp macro="" textlink="">
      <xdr:nvSpPr>
        <xdr:cNvPr id="41" name="Text Box 10"/>
        <xdr:cNvSpPr txBox="1">
          <a:spLocks noChangeArrowheads="1"/>
        </xdr:cNvSpPr>
      </xdr:nvSpPr>
      <xdr:spPr bwMode="auto">
        <a:xfrm>
          <a:off x="238125" y="63055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28575</xdr:colOff>
      <xdr:row>17</xdr:row>
      <xdr:rowOff>0</xdr:rowOff>
    </xdr:to>
    <xdr:sp macro="" textlink="">
      <xdr:nvSpPr>
        <xdr:cNvPr id="42" name="Text Box 25"/>
        <xdr:cNvSpPr txBox="1">
          <a:spLocks noChangeArrowheads="1"/>
        </xdr:cNvSpPr>
      </xdr:nvSpPr>
      <xdr:spPr bwMode="auto">
        <a:xfrm>
          <a:off x="238125" y="63055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28575</xdr:colOff>
      <xdr:row>17</xdr:row>
      <xdr:rowOff>0</xdr:rowOff>
    </xdr:to>
    <xdr:sp macro="" textlink="">
      <xdr:nvSpPr>
        <xdr:cNvPr id="43" name="Text Box 25"/>
        <xdr:cNvSpPr txBox="1">
          <a:spLocks noChangeArrowheads="1"/>
        </xdr:cNvSpPr>
      </xdr:nvSpPr>
      <xdr:spPr bwMode="auto">
        <a:xfrm>
          <a:off x="238125" y="63055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28575</xdr:colOff>
      <xdr:row>17</xdr:row>
      <xdr:rowOff>0</xdr:rowOff>
    </xdr:to>
    <xdr:sp macro="" textlink="">
      <xdr:nvSpPr>
        <xdr:cNvPr id="44" name="Text Box 25"/>
        <xdr:cNvSpPr txBox="1">
          <a:spLocks noChangeArrowheads="1"/>
        </xdr:cNvSpPr>
      </xdr:nvSpPr>
      <xdr:spPr bwMode="auto">
        <a:xfrm>
          <a:off x="238125" y="63055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45" name="Text Box 10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46" name="Text Box 10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47" name="Text Box 25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48" name="Text Box 25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28575</xdr:colOff>
      <xdr:row>25</xdr:row>
      <xdr:rowOff>0</xdr:rowOff>
    </xdr:to>
    <xdr:sp macro="" textlink="">
      <xdr:nvSpPr>
        <xdr:cNvPr id="49" name="Text Box 25"/>
        <xdr:cNvSpPr txBox="1">
          <a:spLocks noChangeArrowheads="1"/>
        </xdr:cNvSpPr>
      </xdr:nvSpPr>
      <xdr:spPr bwMode="auto">
        <a:xfrm>
          <a:off x="238125" y="7677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51" name="Text Box 10"/>
        <xdr:cNvSpPr txBox="1">
          <a:spLocks noChangeArrowheads="1"/>
        </xdr:cNvSpPr>
      </xdr:nvSpPr>
      <xdr:spPr bwMode="auto">
        <a:xfrm>
          <a:off x="238125" y="6534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52" name="Text Box 10"/>
        <xdr:cNvSpPr txBox="1">
          <a:spLocks noChangeArrowheads="1"/>
        </xdr:cNvSpPr>
      </xdr:nvSpPr>
      <xdr:spPr bwMode="auto">
        <a:xfrm>
          <a:off x="238125" y="6534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53" name="Text Box 25"/>
        <xdr:cNvSpPr txBox="1">
          <a:spLocks noChangeArrowheads="1"/>
        </xdr:cNvSpPr>
      </xdr:nvSpPr>
      <xdr:spPr bwMode="auto">
        <a:xfrm>
          <a:off x="238125" y="6534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54" name="Text Box 25"/>
        <xdr:cNvSpPr txBox="1">
          <a:spLocks noChangeArrowheads="1"/>
        </xdr:cNvSpPr>
      </xdr:nvSpPr>
      <xdr:spPr bwMode="auto">
        <a:xfrm>
          <a:off x="238125" y="6534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55" name="Text Box 25"/>
        <xdr:cNvSpPr txBox="1">
          <a:spLocks noChangeArrowheads="1"/>
        </xdr:cNvSpPr>
      </xdr:nvSpPr>
      <xdr:spPr bwMode="auto">
        <a:xfrm>
          <a:off x="238125" y="6534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56" name="Text Box 10"/>
        <xdr:cNvSpPr txBox="1">
          <a:spLocks noChangeArrowheads="1"/>
        </xdr:cNvSpPr>
      </xdr:nvSpPr>
      <xdr:spPr bwMode="auto">
        <a:xfrm>
          <a:off x="238125" y="6534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57" name="Text Box 10"/>
        <xdr:cNvSpPr txBox="1">
          <a:spLocks noChangeArrowheads="1"/>
        </xdr:cNvSpPr>
      </xdr:nvSpPr>
      <xdr:spPr bwMode="auto">
        <a:xfrm>
          <a:off x="238125" y="6534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58" name="Text Box 25"/>
        <xdr:cNvSpPr txBox="1">
          <a:spLocks noChangeArrowheads="1"/>
        </xdr:cNvSpPr>
      </xdr:nvSpPr>
      <xdr:spPr bwMode="auto">
        <a:xfrm>
          <a:off x="238125" y="6534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59" name="Text Box 25"/>
        <xdr:cNvSpPr txBox="1">
          <a:spLocks noChangeArrowheads="1"/>
        </xdr:cNvSpPr>
      </xdr:nvSpPr>
      <xdr:spPr bwMode="auto">
        <a:xfrm>
          <a:off x="238125" y="6534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28575</xdr:colOff>
      <xdr:row>20</xdr:row>
      <xdr:rowOff>0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238125" y="653415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28575</xdr:colOff>
      <xdr:row>19</xdr:row>
      <xdr:rowOff>0</xdr:rowOff>
    </xdr:to>
    <xdr:sp macro="" textlink="">
      <xdr:nvSpPr>
        <xdr:cNvPr id="66" name="Text Box 10"/>
        <xdr:cNvSpPr txBox="1">
          <a:spLocks noChangeArrowheads="1"/>
        </xdr:cNvSpPr>
      </xdr:nvSpPr>
      <xdr:spPr bwMode="auto">
        <a:xfrm>
          <a:off x="238125" y="6762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28575</xdr:colOff>
      <xdr:row>19</xdr:row>
      <xdr:rowOff>0</xdr:rowOff>
    </xdr:to>
    <xdr:sp macro="" textlink="">
      <xdr:nvSpPr>
        <xdr:cNvPr id="67" name="Text Box 25"/>
        <xdr:cNvSpPr txBox="1">
          <a:spLocks noChangeArrowheads="1"/>
        </xdr:cNvSpPr>
      </xdr:nvSpPr>
      <xdr:spPr bwMode="auto">
        <a:xfrm>
          <a:off x="238125" y="6762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28575</xdr:colOff>
      <xdr:row>19</xdr:row>
      <xdr:rowOff>0</xdr:rowOff>
    </xdr:to>
    <xdr:sp macro="" textlink="">
      <xdr:nvSpPr>
        <xdr:cNvPr id="68" name="Text Box 25"/>
        <xdr:cNvSpPr txBox="1">
          <a:spLocks noChangeArrowheads="1"/>
        </xdr:cNvSpPr>
      </xdr:nvSpPr>
      <xdr:spPr bwMode="auto">
        <a:xfrm>
          <a:off x="238125" y="6762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28575</xdr:colOff>
      <xdr:row>19</xdr:row>
      <xdr:rowOff>0</xdr:rowOff>
    </xdr:to>
    <xdr:sp macro="" textlink="">
      <xdr:nvSpPr>
        <xdr:cNvPr id="69" name="Text Box 25"/>
        <xdr:cNvSpPr txBox="1">
          <a:spLocks noChangeArrowheads="1"/>
        </xdr:cNvSpPr>
      </xdr:nvSpPr>
      <xdr:spPr bwMode="auto">
        <a:xfrm>
          <a:off x="238125" y="6762750"/>
          <a:ext cx="28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04" name="Text Box 10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05" name="Text Box 10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06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07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08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09" name="Text Box 10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10" name="Text Box 10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11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12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28575</xdr:colOff>
      <xdr:row>14</xdr:row>
      <xdr:rowOff>0</xdr:rowOff>
    </xdr:to>
    <xdr:sp macro="" textlink="">
      <xdr:nvSpPr>
        <xdr:cNvPr id="113" name="Text Box 25"/>
        <xdr:cNvSpPr txBox="1">
          <a:spLocks noChangeArrowheads="1"/>
        </xdr:cNvSpPr>
      </xdr:nvSpPr>
      <xdr:spPr bwMode="auto">
        <a:xfrm>
          <a:off x="238125" y="441007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13" zoomScaleNormal="100" workbookViewId="0">
      <selection activeCell="L72" sqref="L72"/>
    </sheetView>
  </sheetViews>
  <sheetFormatPr defaultRowHeight="12.75"/>
  <cols>
    <col min="1" max="1" width="4.28515625" customWidth="1"/>
    <col min="2" max="2" width="11.28515625" customWidth="1"/>
    <col min="3" max="3" width="32.85546875" customWidth="1"/>
    <col min="4" max="4" width="11.7109375" customWidth="1"/>
    <col min="5" max="5" width="37.85546875" customWidth="1"/>
    <col min="6" max="6" width="8.42578125" style="33" customWidth="1"/>
    <col min="7" max="7" width="8" customWidth="1"/>
    <col min="8" max="8" width="7" customWidth="1"/>
    <col min="9" max="9" width="5.7109375" style="56" customWidth="1"/>
    <col min="10" max="10" width="7.7109375" customWidth="1"/>
    <col min="11" max="11" width="4.140625" customWidth="1"/>
    <col min="12" max="12" width="4.28515625" customWidth="1"/>
    <col min="13" max="13" width="7.7109375" customWidth="1"/>
    <col min="14" max="14" width="4.140625" customWidth="1"/>
    <col min="15" max="15" width="4.28515625" customWidth="1"/>
    <col min="16" max="16" width="5.85546875" style="27" customWidth="1"/>
  </cols>
  <sheetData>
    <row r="1" spans="1:16" ht="15" customHeight="1">
      <c r="A1" s="2"/>
      <c r="E1" s="44" t="s">
        <v>81</v>
      </c>
      <c r="F1" s="40"/>
      <c r="G1" s="2"/>
      <c r="I1" s="52"/>
      <c r="J1" s="3"/>
      <c r="K1" s="3"/>
      <c r="L1" s="3"/>
      <c r="M1" s="3"/>
      <c r="N1" s="3"/>
      <c r="O1" s="3"/>
      <c r="P1" s="19"/>
    </row>
    <row r="2" spans="1:16" ht="15" customHeight="1">
      <c r="A2" s="2"/>
      <c r="E2" s="45" t="s">
        <v>82</v>
      </c>
      <c r="F2" s="32"/>
      <c r="G2" s="2"/>
      <c r="I2" s="52"/>
      <c r="J2" s="3"/>
      <c r="K2" s="3"/>
      <c r="L2" s="3"/>
      <c r="M2" s="3"/>
      <c r="N2" s="3"/>
      <c r="O2" s="3"/>
      <c r="P2" s="19"/>
    </row>
    <row r="3" spans="1:16" s="100" customFormat="1" ht="21" customHeight="1">
      <c r="A3" s="99" t="s">
        <v>54</v>
      </c>
      <c r="E3" s="1"/>
      <c r="F3" s="1"/>
      <c r="G3" s="101" t="s">
        <v>0</v>
      </c>
      <c r="H3" s="102">
        <v>0.5</v>
      </c>
      <c r="I3" s="53"/>
      <c r="J3" s="4"/>
      <c r="K3" s="5"/>
      <c r="L3" s="1"/>
      <c r="M3" s="5"/>
      <c r="N3" s="5"/>
      <c r="O3" s="1"/>
      <c r="P3" s="103"/>
    </row>
    <row r="4" spans="1:16" ht="12" customHeight="1">
      <c r="A4" s="2"/>
      <c r="B4" s="20" t="s">
        <v>1</v>
      </c>
      <c r="C4" s="140" t="s">
        <v>2</v>
      </c>
      <c r="D4" s="142" t="s">
        <v>3</v>
      </c>
      <c r="E4" s="142" t="s">
        <v>4</v>
      </c>
      <c r="F4" s="6" t="s">
        <v>5</v>
      </c>
      <c r="G4" s="37" t="s">
        <v>6</v>
      </c>
      <c r="H4" s="38"/>
      <c r="I4" s="138" t="s">
        <v>7</v>
      </c>
      <c r="J4" s="34" t="s">
        <v>8</v>
      </c>
      <c r="K4" s="35"/>
      <c r="L4" s="36"/>
      <c r="M4" s="34" t="s">
        <v>9</v>
      </c>
      <c r="N4" s="35"/>
      <c r="O4" s="36"/>
      <c r="P4" s="24" t="s">
        <v>18</v>
      </c>
    </row>
    <row r="5" spans="1:16" ht="12" customHeight="1">
      <c r="A5" s="2"/>
      <c r="B5" s="21" t="s">
        <v>10</v>
      </c>
      <c r="C5" s="141"/>
      <c r="D5" s="143"/>
      <c r="E5" s="143"/>
      <c r="F5" s="31" t="s">
        <v>11</v>
      </c>
      <c r="G5" s="7" t="s">
        <v>11</v>
      </c>
      <c r="H5" s="8" t="s">
        <v>12</v>
      </c>
      <c r="I5" s="139"/>
      <c r="J5" s="9" t="s">
        <v>41</v>
      </c>
      <c r="K5" s="9" t="s">
        <v>13</v>
      </c>
      <c r="L5" s="10" t="s">
        <v>14</v>
      </c>
      <c r="M5" s="9" t="s">
        <v>41</v>
      </c>
      <c r="N5" s="9" t="s">
        <v>13</v>
      </c>
      <c r="O5" s="10" t="s">
        <v>14</v>
      </c>
      <c r="P5" s="25" t="s">
        <v>15</v>
      </c>
    </row>
    <row r="6" spans="1:16" ht="18" customHeight="1">
      <c r="A6" s="2"/>
      <c r="B6" s="95" t="s">
        <v>83</v>
      </c>
      <c r="C6" s="95" t="s">
        <v>84</v>
      </c>
      <c r="D6" s="51" t="s">
        <v>35</v>
      </c>
      <c r="E6" s="51" t="s">
        <v>85</v>
      </c>
      <c r="F6" s="14">
        <v>0.53490740740740739</v>
      </c>
      <c r="G6" s="11">
        <f t="shared" ref="G6:G14" si="0">IF(F6&gt;H$3,F6-H$3,F6+24-H$3)</f>
        <v>3.4907407407407387E-2</v>
      </c>
      <c r="H6" s="12">
        <f t="shared" ref="H6:H14" si="1">HOUR(G6)*60*60+MINUTE(G6)*60+SECOND(G6)</f>
        <v>3016</v>
      </c>
      <c r="I6" s="109">
        <v>1.17</v>
      </c>
      <c r="J6" s="39">
        <f t="shared" ref="J6:J14" si="2">H6*I6</f>
        <v>3528.72</v>
      </c>
      <c r="K6" s="13">
        <f t="shared" ref="K6:L14" si="3">RANK( J6, J$6:J$15,1)</f>
        <v>1</v>
      </c>
      <c r="L6" s="13">
        <f t="shared" si="3"/>
        <v>1</v>
      </c>
      <c r="M6" s="39">
        <f t="shared" ref="M6:M14" si="4">H6*I6</f>
        <v>3528.72</v>
      </c>
      <c r="N6" s="13">
        <f t="shared" ref="N6:O14" si="5">RANK( M6, M$6:M$15,1)</f>
        <v>1</v>
      </c>
      <c r="O6" s="13">
        <f t="shared" si="5"/>
        <v>1</v>
      </c>
      <c r="P6" s="26">
        <f t="shared" ref="P6:P15" si="6">O6*1</f>
        <v>1</v>
      </c>
    </row>
    <row r="7" spans="1:16" ht="18" customHeight="1">
      <c r="A7" s="2"/>
      <c r="B7" s="111">
        <v>9939</v>
      </c>
      <c r="C7" s="111" t="s">
        <v>86</v>
      </c>
      <c r="D7" s="108" t="s">
        <v>35</v>
      </c>
      <c r="E7" s="108" t="s">
        <v>64</v>
      </c>
      <c r="F7" s="14">
        <v>0.53524305555555551</v>
      </c>
      <c r="G7" s="11">
        <f t="shared" si="0"/>
        <v>3.5243055555555514E-2</v>
      </c>
      <c r="H7" s="12">
        <f t="shared" si="1"/>
        <v>3045</v>
      </c>
      <c r="I7" s="110">
        <v>1.169</v>
      </c>
      <c r="J7" s="39">
        <f t="shared" si="2"/>
        <v>3559.605</v>
      </c>
      <c r="K7" s="13">
        <f t="shared" si="3"/>
        <v>2</v>
      </c>
      <c r="L7" s="13">
        <f t="shared" si="3"/>
        <v>2</v>
      </c>
      <c r="M7" s="39">
        <f t="shared" si="4"/>
        <v>3559.605</v>
      </c>
      <c r="N7" s="13">
        <f t="shared" si="5"/>
        <v>2</v>
      </c>
      <c r="O7" s="13">
        <f t="shared" si="5"/>
        <v>2</v>
      </c>
      <c r="P7" s="26">
        <f t="shared" si="6"/>
        <v>2</v>
      </c>
    </row>
    <row r="8" spans="1:16" ht="18" customHeight="1">
      <c r="A8" s="2"/>
      <c r="B8" s="111">
        <v>1717</v>
      </c>
      <c r="C8" s="111" t="s">
        <v>62</v>
      </c>
      <c r="D8" s="108" t="s">
        <v>35</v>
      </c>
      <c r="E8" s="108" t="s">
        <v>63</v>
      </c>
      <c r="F8" s="14">
        <v>0.53541666666666665</v>
      </c>
      <c r="G8" s="11">
        <f t="shared" si="0"/>
        <v>3.5416666666666652E-2</v>
      </c>
      <c r="H8" s="12">
        <f t="shared" si="1"/>
        <v>3060</v>
      </c>
      <c r="I8" s="110">
        <v>1.169</v>
      </c>
      <c r="J8" s="39">
        <f t="shared" si="2"/>
        <v>3577.1400000000003</v>
      </c>
      <c r="K8" s="13">
        <f t="shared" si="3"/>
        <v>3</v>
      </c>
      <c r="L8" s="13">
        <f t="shared" si="3"/>
        <v>3</v>
      </c>
      <c r="M8" s="39">
        <f t="shared" si="4"/>
        <v>3577.1400000000003</v>
      </c>
      <c r="N8" s="13">
        <f t="shared" si="5"/>
        <v>3</v>
      </c>
      <c r="O8" s="13">
        <f t="shared" si="5"/>
        <v>3</v>
      </c>
      <c r="P8" s="26">
        <f t="shared" si="6"/>
        <v>3</v>
      </c>
    </row>
    <row r="9" spans="1:16" ht="18" customHeight="1">
      <c r="A9" s="2"/>
      <c r="B9" s="111">
        <v>1957</v>
      </c>
      <c r="C9" s="111" t="s">
        <v>91</v>
      </c>
      <c r="D9" s="108" t="s">
        <v>35</v>
      </c>
      <c r="E9" s="108" t="s">
        <v>89</v>
      </c>
      <c r="F9" s="14">
        <v>0.53564814814814821</v>
      </c>
      <c r="G9" s="11">
        <f t="shared" si="0"/>
        <v>3.5648148148148207E-2</v>
      </c>
      <c r="H9" s="12">
        <f t="shared" si="1"/>
        <v>3080</v>
      </c>
      <c r="I9" s="110">
        <v>1.167</v>
      </c>
      <c r="J9" s="39">
        <f t="shared" si="2"/>
        <v>3594.36</v>
      </c>
      <c r="K9" s="13">
        <f t="shared" si="3"/>
        <v>4</v>
      </c>
      <c r="L9" s="13">
        <f t="shared" si="3"/>
        <v>4</v>
      </c>
      <c r="M9" s="39">
        <f t="shared" si="4"/>
        <v>3594.36</v>
      </c>
      <c r="N9" s="13">
        <f t="shared" si="5"/>
        <v>4</v>
      </c>
      <c r="O9" s="13">
        <f t="shared" si="5"/>
        <v>4</v>
      </c>
      <c r="P9" s="26">
        <f t="shared" si="6"/>
        <v>4</v>
      </c>
    </row>
    <row r="10" spans="1:16" ht="18" customHeight="1">
      <c r="A10" s="2"/>
      <c r="B10" s="111">
        <v>432</v>
      </c>
      <c r="C10" s="111" t="s">
        <v>135</v>
      </c>
      <c r="D10" s="108" t="s">
        <v>35</v>
      </c>
      <c r="E10" s="108" t="s">
        <v>65</v>
      </c>
      <c r="F10" s="14">
        <v>0.5357291666666667</v>
      </c>
      <c r="G10" s="11">
        <f t="shared" si="0"/>
        <v>3.5729166666666701E-2</v>
      </c>
      <c r="H10" s="12">
        <f t="shared" si="1"/>
        <v>3087</v>
      </c>
      <c r="I10" s="110">
        <v>1.1659999999999999</v>
      </c>
      <c r="J10" s="39">
        <f t="shared" si="2"/>
        <v>3599.4419999999996</v>
      </c>
      <c r="K10" s="13">
        <f t="shared" si="3"/>
        <v>5</v>
      </c>
      <c r="L10" s="13">
        <f t="shared" si="3"/>
        <v>5</v>
      </c>
      <c r="M10" s="39">
        <f t="shared" si="4"/>
        <v>3599.4419999999996</v>
      </c>
      <c r="N10" s="13">
        <f t="shared" si="5"/>
        <v>5</v>
      </c>
      <c r="O10" s="13">
        <f t="shared" si="5"/>
        <v>5</v>
      </c>
      <c r="P10" s="26">
        <f t="shared" si="6"/>
        <v>5</v>
      </c>
    </row>
    <row r="11" spans="1:16" ht="18" customHeight="1">
      <c r="A11" s="2"/>
      <c r="B11" s="111">
        <v>2055</v>
      </c>
      <c r="C11" s="111" t="s">
        <v>33</v>
      </c>
      <c r="D11" s="108" t="s">
        <v>34</v>
      </c>
      <c r="E11" s="108" t="s">
        <v>57</v>
      </c>
      <c r="F11" s="14">
        <v>0.53027777777777774</v>
      </c>
      <c r="G11" s="11">
        <f t="shared" si="0"/>
        <v>3.0277777777777737E-2</v>
      </c>
      <c r="H11" s="12">
        <f t="shared" si="1"/>
        <v>2616</v>
      </c>
      <c r="I11" s="110">
        <v>1.385</v>
      </c>
      <c r="J11" s="39">
        <f t="shared" si="2"/>
        <v>3623.16</v>
      </c>
      <c r="K11" s="13">
        <f t="shared" si="3"/>
        <v>6</v>
      </c>
      <c r="L11" s="13">
        <f t="shared" si="3"/>
        <v>6</v>
      </c>
      <c r="M11" s="39">
        <f t="shared" si="4"/>
        <v>3623.16</v>
      </c>
      <c r="N11" s="13">
        <f t="shared" si="5"/>
        <v>6</v>
      </c>
      <c r="O11" s="13">
        <f t="shared" si="5"/>
        <v>6</v>
      </c>
      <c r="P11" s="26">
        <f t="shared" si="6"/>
        <v>6</v>
      </c>
    </row>
    <row r="12" spans="1:16" ht="18" customHeight="1">
      <c r="A12" s="2"/>
      <c r="B12" s="111">
        <v>7400</v>
      </c>
      <c r="C12" s="111" t="s">
        <v>136</v>
      </c>
      <c r="D12" s="108" t="s">
        <v>35</v>
      </c>
      <c r="E12" s="108" t="s">
        <v>90</v>
      </c>
      <c r="F12" s="14">
        <v>0.53634259259259254</v>
      </c>
      <c r="G12" s="11">
        <f t="shared" si="0"/>
        <v>3.6342592592592537E-2</v>
      </c>
      <c r="H12" s="12">
        <f t="shared" si="1"/>
        <v>3140</v>
      </c>
      <c r="I12" s="110">
        <v>1.165</v>
      </c>
      <c r="J12" s="39">
        <f t="shared" si="2"/>
        <v>3658.1</v>
      </c>
      <c r="K12" s="13">
        <f t="shared" si="3"/>
        <v>7</v>
      </c>
      <c r="L12" s="13">
        <f t="shared" si="3"/>
        <v>7</v>
      </c>
      <c r="M12" s="39">
        <f t="shared" si="4"/>
        <v>3658.1</v>
      </c>
      <c r="N12" s="13">
        <f t="shared" si="5"/>
        <v>7</v>
      </c>
      <c r="O12" s="13">
        <f t="shared" si="5"/>
        <v>7</v>
      </c>
      <c r="P12" s="26">
        <f t="shared" si="6"/>
        <v>7</v>
      </c>
    </row>
    <row r="13" spans="1:16" ht="18" customHeight="1">
      <c r="A13" s="2"/>
      <c r="B13" s="111">
        <v>9701</v>
      </c>
      <c r="C13" s="111" t="s">
        <v>134</v>
      </c>
      <c r="D13" s="108" t="s">
        <v>58</v>
      </c>
      <c r="E13" s="108" t="s">
        <v>59</v>
      </c>
      <c r="F13" s="14">
        <v>0.53293981481481478</v>
      </c>
      <c r="G13" s="11">
        <f t="shared" si="0"/>
        <v>3.2939814814814783E-2</v>
      </c>
      <c r="H13" s="12">
        <f t="shared" si="1"/>
        <v>2846</v>
      </c>
      <c r="I13" s="110">
        <v>1.2969999999999999</v>
      </c>
      <c r="J13" s="39">
        <f t="shared" si="2"/>
        <v>3691.2619999999997</v>
      </c>
      <c r="K13" s="13">
        <f t="shared" si="3"/>
        <v>8</v>
      </c>
      <c r="L13" s="13">
        <f t="shared" si="3"/>
        <v>8</v>
      </c>
      <c r="M13" s="39">
        <f t="shared" si="4"/>
        <v>3691.2619999999997</v>
      </c>
      <c r="N13" s="13">
        <f t="shared" si="5"/>
        <v>8</v>
      </c>
      <c r="O13" s="13">
        <f t="shared" si="5"/>
        <v>8</v>
      </c>
      <c r="P13" s="26">
        <f t="shared" si="6"/>
        <v>8</v>
      </c>
    </row>
    <row r="14" spans="1:16" ht="18" customHeight="1">
      <c r="A14" s="2"/>
      <c r="B14" s="111">
        <v>13131</v>
      </c>
      <c r="C14" s="111" t="s">
        <v>87</v>
      </c>
      <c r="D14" s="108" t="s">
        <v>35</v>
      </c>
      <c r="E14" s="108" t="s">
        <v>88</v>
      </c>
      <c r="F14" s="14">
        <v>0.53711805555555558</v>
      </c>
      <c r="G14" s="11">
        <f t="shared" si="0"/>
        <v>3.7118055555555585E-2</v>
      </c>
      <c r="H14" s="12">
        <f t="shared" si="1"/>
        <v>3207</v>
      </c>
      <c r="I14" s="110">
        <v>1.167</v>
      </c>
      <c r="J14" s="39">
        <f t="shared" si="2"/>
        <v>3742.569</v>
      </c>
      <c r="K14" s="13">
        <f t="shared" si="3"/>
        <v>9</v>
      </c>
      <c r="L14" s="13">
        <f t="shared" si="3"/>
        <v>9</v>
      </c>
      <c r="M14" s="39">
        <f t="shared" si="4"/>
        <v>3742.569</v>
      </c>
      <c r="N14" s="13">
        <f t="shared" si="5"/>
        <v>9</v>
      </c>
      <c r="O14" s="13">
        <f t="shared" si="5"/>
        <v>9</v>
      </c>
      <c r="P14" s="26">
        <f t="shared" si="6"/>
        <v>9</v>
      </c>
    </row>
    <row r="15" spans="1:16" ht="18" customHeight="1">
      <c r="A15" s="2"/>
      <c r="B15" s="95">
        <v>2023</v>
      </c>
      <c r="C15" s="95" t="s">
        <v>60</v>
      </c>
      <c r="D15" s="51" t="s">
        <v>61</v>
      </c>
      <c r="E15" s="51" t="s">
        <v>39</v>
      </c>
      <c r="F15" s="14" t="s">
        <v>154</v>
      </c>
      <c r="G15" s="11"/>
      <c r="H15" s="12"/>
      <c r="I15" s="109">
        <v>1.1870000000000001</v>
      </c>
      <c r="J15" s="12" t="s">
        <v>154</v>
      </c>
      <c r="K15" s="13" t="s">
        <v>156</v>
      </c>
      <c r="L15" s="13">
        <v>11</v>
      </c>
      <c r="M15" s="12" t="s">
        <v>154</v>
      </c>
      <c r="N15" s="13" t="s">
        <v>156</v>
      </c>
      <c r="O15" s="13">
        <v>11</v>
      </c>
      <c r="P15" s="26">
        <f t="shared" si="6"/>
        <v>11</v>
      </c>
    </row>
    <row r="16" spans="1:16" s="100" customFormat="1" ht="21" customHeight="1">
      <c r="A16" s="99" t="s">
        <v>55</v>
      </c>
      <c r="E16" s="1"/>
      <c r="F16" s="1"/>
      <c r="G16" s="101" t="s">
        <v>0</v>
      </c>
      <c r="H16" s="102">
        <v>0.5</v>
      </c>
      <c r="I16" s="53"/>
      <c r="J16" s="4"/>
      <c r="K16" s="5"/>
      <c r="L16" s="1"/>
      <c r="M16" s="5"/>
      <c r="N16" s="5"/>
      <c r="O16" s="1"/>
      <c r="P16" s="103"/>
    </row>
    <row r="17" spans="1:16" ht="12" customHeight="1">
      <c r="A17" s="2"/>
      <c r="B17" s="20" t="s">
        <v>1</v>
      </c>
      <c r="C17" s="140" t="s">
        <v>2</v>
      </c>
      <c r="D17" s="142" t="s">
        <v>3</v>
      </c>
      <c r="E17" s="142" t="s">
        <v>4</v>
      </c>
      <c r="F17" s="6" t="s">
        <v>5</v>
      </c>
      <c r="G17" s="37" t="s">
        <v>6</v>
      </c>
      <c r="H17" s="38"/>
      <c r="I17" s="138" t="s">
        <v>7</v>
      </c>
      <c r="J17" s="34" t="s">
        <v>8</v>
      </c>
      <c r="K17" s="35"/>
      <c r="L17" s="36"/>
      <c r="M17" s="34" t="s">
        <v>9</v>
      </c>
      <c r="N17" s="35"/>
      <c r="O17" s="36"/>
      <c r="P17" s="24" t="s">
        <v>18</v>
      </c>
    </row>
    <row r="18" spans="1:16" ht="12" customHeight="1">
      <c r="A18" s="2"/>
      <c r="B18" s="21" t="s">
        <v>10</v>
      </c>
      <c r="C18" s="141"/>
      <c r="D18" s="143"/>
      <c r="E18" s="143"/>
      <c r="F18" s="31" t="s">
        <v>11</v>
      </c>
      <c r="G18" s="7" t="s">
        <v>11</v>
      </c>
      <c r="H18" s="8" t="s">
        <v>12</v>
      </c>
      <c r="I18" s="139"/>
      <c r="J18" s="9" t="s">
        <v>41</v>
      </c>
      <c r="K18" s="9" t="s">
        <v>13</v>
      </c>
      <c r="L18" s="10" t="s">
        <v>14</v>
      </c>
      <c r="M18" s="9" t="s">
        <v>41</v>
      </c>
      <c r="N18" s="9" t="s">
        <v>13</v>
      </c>
      <c r="O18" s="10" t="s">
        <v>14</v>
      </c>
      <c r="P18" s="25" t="s">
        <v>15</v>
      </c>
    </row>
    <row r="19" spans="1:16" ht="18" customHeight="1">
      <c r="A19" s="2"/>
      <c r="B19" s="97">
        <v>364</v>
      </c>
      <c r="C19" s="113" t="s">
        <v>137</v>
      </c>
      <c r="D19" s="112" t="s">
        <v>22</v>
      </c>
      <c r="E19" s="112" t="s">
        <v>66</v>
      </c>
      <c r="F19" s="14">
        <v>0.5370949074074074</v>
      </c>
      <c r="G19" s="11">
        <f>IF(F19&gt;H$16,F19-H$16,F19+24-H$16)</f>
        <v>3.7094907407407396E-2</v>
      </c>
      <c r="H19" s="12">
        <f>HOUR(G19)*60*60+MINUTE(G19)*60+SECOND(G19)</f>
        <v>3205</v>
      </c>
      <c r="I19" s="88">
        <v>1.111</v>
      </c>
      <c r="J19" s="39">
        <f>H19*I19</f>
        <v>3560.7550000000001</v>
      </c>
      <c r="K19" s="13">
        <f t="shared" ref="K19:L21" si="7">RANK( J19, J$19:J$21,1)</f>
        <v>1</v>
      </c>
      <c r="L19" s="13">
        <f t="shared" si="7"/>
        <v>1</v>
      </c>
      <c r="M19" s="39">
        <f>H19*I19</f>
        <v>3560.7550000000001</v>
      </c>
      <c r="N19" s="13">
        <f t="shared" ref="N19:O21" si="8">RANK( M19, M$19:M$21,1)</f>
        <v>1</v>
      </c>
      <c r="O19" s="13">
        <f t="shared" si="8"/>
        <v>1</v>
      </c>
      <c r="P19" s="26">
        <f>O19*1</f>
        <v>1</v>
      </c>
    </row>
    <row r="20" spans="1:16" ht="18" customHeight="1">
      <c r="A20" s="2"/>
      <c r="B20" s="96">
        <v>4004</v>
      </c>
      <c r="C20" s="133" t="s">
        <v>138</v>
      </c>
      <c r="D20" s="134" t="s">
        <v>32</v>
      </c>
      <c r="E20" s="134" t="s">
        <v>36</v>
      </c>
      <c r="F20" s="14">
        <v>0.539525462962963</v>
      </c>
      <c r="G20" s="11">
        <f>IF(F20&gt;H$16,F20-H$16,F20+24-H$16)</f>
        <v>3.9525462962962998E-2</v>
      </c>
      <c r="H20" s="12">
        <f>HOUR(G20)*60*60+MINUTE(G20)*60+SECOND(G20)</f>
        <v>3415</v>
      </c>
      <c r="I20" s="88">
        <v>1.087</v>
      </c>
      <c r="J20" s="39">
        <f>H20*I20</f>
        <v>3712.105</v>
      </c>
      <c r="K20" s="13">
        <f t="shared" si="7"/>
        <v>2</v>
      </c>
      <c r="L20" s="13">
        <f t="shared" si="7"/>
        <v>2</v>
      </c>
      <c r="M20" s="39">
        <f>H20*I20</f>
        <v>3712.105</v>
      </c>
      <c r="N20" s="13">
        <f t="shared" si="8"/>
        <v>2</v>
      </c>
      <c r="O20" s="13">
        <f t="shared" si="8"/>
        <v>2</v>
      </c>
      <c r="P20" s="26">
        <f>O20*1</f>
        <v>2</v>
      </c>
    </row>
    <row r="21" spans="1:16" ht="18" customHeight="1">
      <c r="A21" s="2"/>
      <c r="B21" s="97">
        <v>28001</v>
      </c>
      <c r="C21" s="98" t="s">
        <v>92</v>
      </c>
      <c r="D21" s="9" t="s">
        <v>93</v>
      </c>
      <c r="E21" s="9" t="s">
        <v>94</v>
      </c>
      <c r="F21" s="14">
        <v>0.54342592592592587</v>
      </c>
      <c r="G21" s="11">
        <f>IF(F21&gt;H$16,F21-H$16,F21+24-H$16)</f>
        <v>4.3425925925925868E-2</v>
      </c>
      <c r="H21" s="12">
        <f>HOUR(G21)*60*60+MINUTE(G21)*60+SECOND(G21)</f>
        <v>3752</v>
      </c>
      <c r="I21" s="88">
        <v>1.0880000000000001</v>
      </c>
      <c r="J21" s="12">
        <f>H21*I21</f>
        <v>4082.1760000000004</v>
      </c>
      <c r="K21" s="13">
        <f t="shared" si="7"/>
        <v>3</v>
      </c>
      <c r="L21" s="13">
        <f t="shared" si="7"/>
        <v>3</v>
      </c>
      <c r="M21" s="12">
        <f>H21*I21</f>
        <v>4082.1760000000004</v>
      </c>
      <c r="N21" s="13">
        <f t="shared" si="8"/>
        <v>3</v>
      </c>
      <c r="O21" s="13">
        <f t="shared" si="8"/>
        <v>3</v>
      </c>
      <c r="P21" s="26">
        <f>O21*1</f>
        <v>3</v>
      </c>
    </row>
    <row r="22" spans="1:16" s="100" customFormat="1" ht="21" customHeight="1">
      <c r="A22" s="99" t="s">
        <v>56</v>
      </c>
      <c r="E22" s="1"/>
      <c r="F22" s="1"/>
      <c r="G22" s="101" t="s">
        <v>0</v>
      </c>
      <c r="H22" s="102">
        <v>0.50347222222222221</v>
      </c>
      <c r="I22" s="53"/>
      <c r="J22" s="4"/>
      <c r="K22" s="5"/>
      <c r="L22" s="1"/>
      <c r="M22" s="5"/>
      <c r="N22" s="5"/>
      <c r="O22" s="1"/>
      <c r="P22" s="103"/>
    </row>
    <row r="23" spans="1:16" ht="12" customHeight="1">
      <c r="A23" s="2"/>
      <c r="B23" s="20" t="s">
        <v>1</v>
      </c>
      <c r="C23" s="140" t="s">
        <v>2</v>
      </c>
      <c r="D23" s="142" t="s">
        <v>3</v>
      </c>
      <c r="E23" s="142" t="s">
        <v>4</v>
      </c>
      <c r="F23" s="6" t="s">
        <v>5</v>
      </c>
      <c r="G23" s="82" t="s">
        <v>6</v>
      </c>
      <c r="H23" s="83"/>
      <c r="I23" s="138" t="s">
        <v>7</v>
      </c>
      <c r="J23" s="84" t="s">
        <v>8</v>
      </c>
      <c r="K23" s="85"/>
      <c r="L23" s="86"/>
      <c r="M23" s="84" t="s">
        <v>9</v>
      </c>
      <c r="N23" s="85"/>
      <c r="O23" s="86"/>
      <c r="P23" s="24" t="s">
        <v>18</v>
      </c>
    </row>
    <row r="24" spans="1:16" ht="12" customHeight="1">
      <c r="A24" s="2"/>
      <c r="B24" s="21" t="s">
        <v>10</v>
      </c>
      <c r="C24" s="141"/>
      <c r="D24" s="143"/>
      <c r="E24" s="143"/>
      <c r="F24" s="31" t="s">
        <v>11</v>
      </c>
      <c r="G24" s="7" t="s">
        <v>11</v>
      </c>
      <c r="H24" s="8" t="s">
        <v>12</v>
      </c>
      <c r="I24" s="139"/>
      <c r="J24" s="9" t="s">
        <v>41</v>
      </c>
      <c r="K24" s="9" t="s">
        <v>13</v>
      </c>
      <c r="L24" s="10" t="s">
        <v>14</v>
      </c>
      <c r="M24" s="9" t="s">
        <v>41</v>
      </c>
      <c r="N24" s="9" t="s">
        <v>13</v>
      </c>
      <c r="O24" s="10" t="s">
        <v>14</v>
      </c>
      <c r="P24" s="25" t="s">
        <v>15</v>
      </c>
    </row>
    <row r="25" spans="1:16" ht="18" customHeight="1">
      <c r="A25" s="2"/>
      <c r="B25" s="97">
        <v>965</v>
      </c>
      <c r="C25" s="98" t="s">
        <v>74</v>
      </c>
      <c r="D25" s="9" t="s">
        <v>38</v>
      </c>
      <c r="E25" s="9" t="s">
        <v>99</v>
      </c>
      <c r="F25" s="14">
        <v>0.54329861111111111</v>
      </c>
      <c r="G25" s="11">
        <f t="shared" ref="G25:G36" si="9">IF(F25&gt;H$22,F25-H$22,F25+24-H$22)</f>
        <v>3.9826388888888897E-2</v>
      </c>
      <c r="H25" s="12">
        <f t="shared" ref="H25:H36" si="10">HOUR(G25)*60*60+MINUTE(G25)*60+SECOND(G25)</f>
        <v>3441</v>
      </c>
      <c r="I25" s="89">
        <v>1.024</v>
      </c>
      <c r="J25" s="12">
        <f t="shared" ref="J25:J36" si="11">H25*I25</f>
        <v>3523.5840000000003</v>
      </c>
      <c r="K25" s="13">
        <f t="shared" ref="K25:L28" si="12">RANK( J25, J$25:J$36,1)</f>
        <v>1</v>
      </c>
      <c r="L25" s="13">
        <f t="shared" si="12"/>
        <v>1</v>
      </c>
      <c r="M25" s="12">
        <f t="shared" ref="M25:M36" si="13">H25*I25</f>
        <v>3523.5840000000003</v>
      </c>
      <c r="N25" s="13">
        <f t="shared" ref="N25:O28" si="14">RANK( M25, M$25:M$36,1)</f>
        <v>1</v>
      </c>
      <c r="O25" s="13">
        <f t="shared" si="14"/>
        <v>1</v>
      </c>
      <c r="P25" s="26">
        <f>O25*1</f>
        <v>1</v>
      </c>
    </row>
    <row r="26" spans="1:16" ht="18" customHeight="1">
      <c r="A26" s="2"/>
      <c r="B26" s="97">
        <v>508</v>
      </c>
      <c r="C26" s="98" t="s">
        <v>25</v>
      </c>
      <c r="D26" s="9" t="s">
        <v>24</v>
      </c>
      <c r="E26" s="9" t="s">
        <v>70</v>
      </c>
      <c r="F26" s="14">
        <v>0.54321759259259261</v>
      </c>
      <c r="G26" s="11">
        <f t="shared" si="9"/>
        <v>3.9745370370370403E-2</v>
      </c>
      <c r="H26" s="12">
        <f t="shared" si="10"/>
        <v>3434</v>
      </c>
      <c r="I26" s="89">
        <v>1.036</v>
      </c>
      <c r="J26" s="12">
        <f t="shared" si="11"/>
        <v>3557.6240000000003</v>
      </c>
      <c r="K26" s="13">
        <f t="shared" si="12"/>
        <v>2</v>
      </c>
      <c r="L26" s="13">
        <f t="shared" si="12"/>
        <v>2</v>
      </c>
      <c r="M26" s="12">
        <f t="shared" si="13"/>
        <v>3557.6240000000003</v>
      </c>
      <c r="N26" s="13">
        <f t="shared" si="14"/>
        <v>2</v>
      </c>
      <c r="O26" s="13">
        <f t="shared" si="14"/>
        <v>2</v>
      </c>
      <c r="P26" s="26">
        <f>O26*1</f>
        <v>2</v>
      </c>
    </row>
    <row r="27" spans="1:16" ht="18" customHeight="1">
      <c r="A27" s="2"/>
      <c r="B27" s="97">
        <v>1010</v>
      </c>
      <c r="C27" s="98" t="s">
        <v>72</v>
      </c>
      <c r="D27" s="9" t="s">
        <v>24</v>
      </c>
      <c r="E27" s="9" t="s">
        <v>30</v>
      </c>
      <c r="F27" s="14">
        <v>0.54369212962962965</v>
      </c>
      <c r="G27" s="11">
        <f t="shared" si="9"/>
        <v>4.021990740740744E-2</v>
      </c>
      <c r="H27" s="12">
        <f t="shared" si="10"/>
        <v>3475</v>
      </c>
      <c r="I27" s="89">
        <v>1.036</v>
      </c>
      <c r="J27" s="12">
        <f t="shared" si="11"/>
        <v>3600.1</v>
      </c>
      <c r="K27" s="13">
        <f t="shared" si="12"/>
        <v>3</v>
      </c>
      <c r="L27" s="13">
        <f t="shared" si="12"/>
        <v>3</v>
      </c>
      <c r="M27" s="12">
        <f t="shared" si="13"/>
        <v>3600.1</v>
      </c>
      <c r="N27" s="13">
        <f t="shared" si="14"/>
        <v>3</v>
      </c>
      <c r="O27" s="13">
        <f t="shared" si="14"/>
        <v>3</v>
      </c>
      <c r="P27" s="26">
        <f>O27*1</f>
        <v>3</v>
      </c>
    </row>
    <row r="28" spans="1:16" ht="18" customHeight="1">
      <c r="A28" s="2"/>
      <c r="B28" s="97">
        <v>10101</v>
      </c>
      <c r="C28" s="98" t="s">
        <v>100</v>
      </c>
      <c r="D28" s="9" t="s">
        <v>24</v>
      </c>
      <c r="E28" s="9" t="s">
        <v>97</v>
      </c>
      <c r="F28" s="14">
        <v>0.54380787037037037</v>
      </c>
      <c r="G28" s="11">
        <f t="shared" si="9"/>
        <v>4.0335648148148162E-2</v>
      </c>
      <c r="H28" s="12">
        <f t="shared" si="10"/>
        <v>3485</v>
      </c>
      <c r="I28" s="89">
        <v>1.0389999999999999</v>
      </c>
      <c r="J28" s="12">
        <f t="shared" si="11"/>
        <v>3620.9149999999995</v>
      </c>
      <c r="K28" s="13">
        <f t="shared" si="12"/>
        <v>4</v>
      </c>
      <c r="L28" s="13">
        <f t="shared" si="12"/>
        <v>4</v>
      </c>
      <c r="M28" s="12">
        <f t="shared" si="13"/>
        <v>3620.9149999999995</v>
      </c>
      <c r="N28" s="13">
        <f t="shared" si="14"/>
        <v>4</v>
      </c>
      <c r="O28" s="13">
        <f t="shared" si="14"/>
        <v>4</v>
      </c>
      <c r="P28" s="26">
        <f>O28*1</f>
        <v>4</v>
      </c>
    </row>
    <row r="29" spans="1:16" ht="18" customHeight="1">
      <c r="A29" s="2"/>
      <c r="B29" s="97">
        <v>1979</v>
      </c>
      <c r="C29" s="98" t="s">
        <v>139</v>
      </c>
      <c r="D29" s="9" t="s">
        <v>37</v>
      </c>
      <c r="E29" s="9" t="s">
        <v>29</v>
      </c>
      <c r="F29" s="14">
        <v>0.54368055555555561</v>
      </c>
      <c r="G29" s="11">
        <f t="shared" si="9"/>
        <v>4.0208333333333401E-2</v>
      </c>
      <c r="H29" s="12">
        <f t="shared" si="10"/>
        <v>3474</v>
      </c>
      <c r="I29" s="89">
        <v>1.048</v>
      </c>
      <c r="J29" s="12">
        <f t="shared" si="11"/>
        <v>3640.752</v>
      </c>
      <c r="K29" s="13">
        <f>RANK( J29, J$25:J$36,1)</f>
        <v>5</v>
      </c>
      <c r="L29" s="135">
        <v>5.5</v>
      </c>
      <c r="M29" s="12">
        <f t="shared" si="13"/>
        <v>3640.752</v>
      </c>
      <c r="N29" s="13">
        <f>RANK( M29, M$25:M$36,1)</f>
        <v>5</v>
      </c>
      <c r="O29" s="135">
        <v>5.5</v>
      </c>
      <c r="P29" s="136">
        <v>5.5</v>
      </c>
    </row>
    <row r="30" spans="1:16" ht="18" customHeight="1">
      <c r="A30" s="2"/>
      <c r="B30" s="97">
        <v>1955</v>
      </c>
      <c r="C30" s="98" t="s">
        <v>68</v>
      </c>
      <c r="D30" s="9" t="s">
        <v>23</v>
      </c>
      <c r="E30" s="9" t="s">
        <v>79</v>
      </c>
      <c r="F30" s="14">
        <v>0.54410879629629627</v>
      </c>
      <c r="G30" s="11">
        <f t="shared" si="9"/>
        <v>4.0636574074074061E-2</v>
      </c>
      <c r="H30" s="12">
        <f t="shared" si="10"/>
        <v>3511</v>
      </c>
      <c r="I30" s="89">
        <v>1.0369999999999999</v>
      </c>
      <c r="J30" s="12">
        <f t="shared" si="11"/>
        <v>3640.9069999999997</v>
      </c>
      <c r="K30" s="13">
        <v>5</v>
      </c>
      <c r="L30" s="135">
        <v>5.5</v>
      </c>
      <c r="M30" s="12">
        <f t="shared" si="13"/>
        <v>3640.9069999999997</v>
      </c>
      <c r="N30" s="13">
        <v>5</v>
      </c>
      <c r="O30" s="135">
        <v>5.5</v>
      </c>
      <c r="P30" s="136">
        <f t="shared" ref="P30:P36" si="15">O30*1</f>
        <v>5.5</v>
      </c>
    </row>
    <row r="31" spans="1:16" ht="18" customHeight="1">
      <c r="A31" s="2"/>
      <c r="B31" s="97">
        <v>1582</v>
      </c>
      <c r="C31" s="98" t="s">
        <v>142</v>
      </c>
      <c r="D31" s="9" t="s">
        <v>24</v>
      </c>
      <c r="E31" s="9" t="s">
        <v>71</v>
      </c>
      <c r="F31" s="14">
        <v>0.54435185185185186</v>
      </c>
      <c r="G31" s="11">
        <f t="shared" si="9"/>
        <v>4.0879629629629655E-2</v>
      </c>
      <c r="H31" s="12">
        <f t="shared" si="10"/>
        <v>3532</v>
      </c>
      <c r="I31" s="90">
        <v>1.036</v>
      </c>
      <c r="J31" s="12">
        <f t="shared" si="11"/>
        <v>3659.152</v>
      </c>
      <c r="K31" s="13">
        <f t="shared" ref="K31:L36" si="16">RANK( J31, J$25:J$36,1)</f>
        <v>7</v>
      </c>
      <c r="L31" s="13">
        <f t="shared" si="16"/>
        <v>7</v>
      </c>
      <c r="M31" s="12">
        <f t="shared" si="13"/>
        <v>3659.152</v>
      </c>
      <c r="N31" s="13">
        <f t="shared" ref="N31:O36" si="17">RANK( M31, M$25:M$36,1)</f>
        <v>7</v>
      </c>
      <c r="O31" s="13">
        <f t="shared" si="17"/>
        <v>7</v>
      </c>
      <c r="P31" s="26">
        <f t="shared" si="15"/>
        <v>7</v>
      </c>
    </row>
    <row r="32" spans="1:16" ht="18" customHeight="1">
      <c r="A32" s="2"/>
      <c r="B32" s="97">
        <v>1101</v>
      </c>
      <c r="C32" s="98" t="s">
        <v>143</v>
      </c>
      <c r="D32" s="9" t="s">
        <v>38</v>
      </c>
      <c r="E32" s="9" t="s">
        <v>73</v>
      </c>
      <c r="F32" s="14">
        <v>0.54464120370370372</v>
      </c>
      <c r="G32" s="11">
        <f t="shared" si="9"/>
        <v>4.1168981481481515E-2</v>
      </c>
      <c r="H32" s="12">
        <f t="shared" si="10"/>
        <v>3557</v>
      </c>
      <c r="I32" s="90">
        <v>1.034</v>
      </c>
      <c r="J32" s="12">
        <f t="shared" si="11"/>
        <v>3677.9380000000001</v>
      </c>
      <c r="K32" s="13">
        <f t="shared" si="16"/>
        <v>8</v>
      </c>
      <c r="L32" s="13">
        <f t="shared" si="16"/>
        <v>8</v>
      </c>
      <c r="M32" s="12">
        <f t="shared" si="13"/>
        <v>3677.9380000000001</v>
      </c>
      <c r="N32" s="13">
        <f t="shared" si="17"/>
        <v>8</v>
      </c>
      <c r="O32" s="13">
        <f t="shared" si="17"/>
        <v>8</v>
      </c>
      <c r="P32" s="26">
        <f t="shared" si="15"/>
        <v>8</v>
      </c>
    </row>
    <row r="33" spans="1:16" ht="18" customHeight="1">
      <c r="A33" s="2"/>
      <c r="B33" s="97">
        <v>10105</v>
      </c>
      <c r="C33" s="98" t="s">
        <v>140</v>
      </c>
      <c r="D33" s="9" t="s">
        <v>24</v>
      </c>
      <c r="E33" s="9" t="s">
        <v>67</v>
      </c>
      <c r="F33" s="14">
        <v>0.54541666666666666</v>
      </c>
      <c r="G33" s="11">
        <f t="shared" si="9"/>
        <v>4.1944444444444451E-2</v>
      </c>
      <c r="H33" s="12">
        <f t="shared" si="10"/>
        <v>3624</v>
      </c>
      <c r="I33" s="90">
        <v>1.038</v>
      </c>
      <c r="J33" s="12">
        <f t="shared" si="11"/>
        <v>3761.712</v>
      </c>
      <c r="K33" s="13">
        <f t="shared" si="16"/>
        <v>9</v>
      </c>
      <c r="L33" s="13">
        <f t="shared" si="16"/>
        <v>9</v>
      </c>
      <c r="M33" s="12">
        <f t="shared" si="13"/>
        <v>3761.712</v>
      </c>
      <c r="N33" s="13">
        <f t="shared" si="17"/>
        <v>9</v>
      </c>
      <c r="O33" s="13">
        <f t="shared" si="17"/>
        <v>9</v>
      </c>
      <c r="P33" s="26">
        <f t="shared" si="15"/>
        <v>9</v>
      </c>
    </row>
    <row r="34" spans="1:16" ht="18" customHeight="1">
      <c r="A34" s="2"/>
      <c r="B34" s="97">
        <v>1014</v>
      </c>
      <c r="C34" s="98" t="s">
        <v>141</v>
      </c>
      <c r="D34" s="9" t="s">
        <v>24</v>
      </c>
      <c r="E34" s="9" t="s">
        <v>69</v>
      </c>
      <c r="F34" s="14">
        <v>0.5467129629629629</v>
      </c>
      <c r="G34" s="11">
        <f t="shared" si="9"/>
        <v>4.3240740740740691E-2</v>
      </c>
      <c r="H34" s="12">
        <f t="shared" si="10"/>
        <v>3736</v>
      </c>
      <c r="I34" s="90">
        <v>1.0369999999999999</v>
      </c>
      <c r="J34" s="12">
        <f t="shared" si="11"/>
        <v>3874.2319999999995</v>
      </c>
      <c r="K34" s="13">
        <f t="shared" si="16"/>
        <v>10</v>
      </c>
      <c r="L34" s="13">
        <f t="shared" si="16"/>
        <v>10</v>
      </c>
      <c r="M34" s="12">
        <f t="shared" si="13"/>
        <v>3874.2319999999995</v>
      </c>
      <c r="N34" s="13">
        <f t="shared" si="17"/>
        <v>10</v>
      </c>
      <c r="O34" s="13">
        <f t="shared" si="17"/>
        <v>10</v>
      </c>
      <c r="P34" s="26">
        <f t="shared" si="15"/>
        <v>10</v>
      </c>
    </row>
    <row r="35" spans="1:16" ht="18" customHeight="1">
      <c r="A35" s="2"/>
      <c r="B35" s="97">
        <v>700007</v>
      </c>
      <c r="C35" s="98" t="s">
        <v>144</v>
      </c>
      <c r="D35" s="9" t="s">
        <v>38</v>
      </c>
      <c r="E35" s="9" t="s">
        <v>98</v>
      </c>
      <c r="F35" s="14">
        <v>0.54792824074074076</v>
      </c>
      <c r="G35" s="11">
        <f t="shared" si="9"/>
        <v>4.4456018518518547E-2</v>
      </c>
      <c r="H35" s="12">
        <f t="shared" si="10"/>
        <v>3841</v>
      </c>
      <c r="I35" s="90">
        <v>1.0329999999999999</v>
      </c>
      <c r="J35" s="12">
        <f t="shared" si="11"/>
        <v>3967.7529999999997</v>
      </c>
      <c r="K35" s="13">
        <f t="shared" si="16"/>
        <v>11</v>
      </c>
      <c r="L35" s="13">
        <f t="shared" si="16"/>
        <v>11</v>
      </c>
      <c r="M35" s="12">
        <f t="shared" si="13"/>
        <v>3967.7529999999997</v>
      </c>
      <c r="N35" s="13">
        <f t="shared" si="17"/>
        <v>11</v>
      </c>
      <c r="O35" s="13">
        <f t="shared" si="17"/>
        <v>11</v>
      </c>
      <c r="P35" s="26">
        <f t="shared" si="15"/>
        <v>11</v>
      </c>
    </row>
    <row r="36" spans="1:16" ht="18" customHeight="1">
      <c r="A36" s="2"/>
      <c r="B36" s="97">
        <v>1775</v>
      </c>
      <c r="C36" s="98" t="s">
        <v>95</v>
      </c>
      <c r="D36" s="9" t="s">
        <v>23</v>
      </c>
      <c r="E36" s="9" t="s">
        <v>96</v>
      </c>
      <c r="F36" s="14">
        <v>0.55099537037037039</v>
      </c>
      <c r="G36" s="11">
        <f t="shared" si="9"/>
        <v>4.7523148148148175E-2</v>
      </c>
      <c r="H36" s="12">
        <f t="shared" si="10"/>
        <v>4106</v>
      </c>
      <c r="I36" s="89">
        <v>1.044</v>
      </c>
      <c r="J36" s="12">
        <f t="shared" si="11"/>
        <v>4286.6639999999998</v>
      </c>
      <c r="K36" s="13">
        <f t="shared" si="16"/>
        <v>12</v>
      </c>
      <c r="L36" s="13">
        <f t="shared" si="16"/>
        <v>12</v>
      </c>
      <c r="M36" s="12">
        <f t="shared" si="13"/>
        <v>4286.6639999999998</v>
      </c>
      <c r="N36" s="13">
        <f t="shared" si="17"/>
        <v>12</v>
      </c>
      <c r="O36" s="13">
        <f t="shared" si="17"/>
        <v>12</v>
      </c>
      <c r="P36" s="26">
        <f t="shared" si="15"/>
        <v>12</v>
      </c>
    </row>
    <row r="37" spans="1:16" ht="12.75" customHeight="1">
      <c r="A37" s="2"/>
      <c r="B37" s="92"/>
      <c r="C37" s="93"/>
      <c r="D37" s="79"/>
      <c r="E37" s="79"/>
      <c r="F37" s="15"/>
      <c r="G37" s="16"/>
      <c r="H37" s="17"/>
      <c r="I37" s="54"/>
      <c r="J37" s="17"/>
      <c r="K37" s="18"/>
      <c r="L37" s="18"/>
      <c r="M37" s="17"/>
      <c r="N37" s="18"/>
      <c r="O37" s="18"/>
      <c r="P37" s="28"/>
    </row>
    <row r="38" spans="1:16" ht="15" customHeight="1">
      <c r="A38" s="47"/>
      <c r="B38" s="48"/>
      <c r="C38" s="107" t="s">
        <v>21</v>
      </c>
      <c r="E38" s="43"/>
      <c r="F38" s="43"/>
      <c r="G38" s="43"/>
      <c r="H38" s="43"/>
      <c r="I38" s="55"/>
      <c r="J38" s="49"/>
      <c r="K38" s="50"/>
      <c r="L38" s="106" t="s">
        <v>16</v>
      </c>
      <c r="M38" s="49"/>
      <c r="N38" s="18"/>
      <c r="O38" s="18"/>
      <c r="P38" s="28"/>
    </row>
    <row r="39" spans="1:16" ht="14.25">
      <c r="J39" s="43"/>
      <c r="K39" s="43"/>
      <c r="L39" s="18" t="s">
        <v>159</v>
      </c>
      <c r="M39" s="43"/>
    </row>
    <row r="40" spans="1:16" ht="14.25">
      <c r="J40" s="43"/>
      <c r="K40" s="43"/>
      <c r="L40" s="50"/>
      <c r="M40" s="43"/>
    </row>
    <row r="41" spans="1:16" ht="20.25" customHeight="1">
      <c r="A41" s="2"/>
      <c r="E41" s="44" t="s">
        <v>81</v>
      </c>
      <c r="F41" s="40"/>
      <c r="G41" s="2"/>
      <c r="I41" s="52"/>
      <c r="J41" s="3"/>
      <c r="K41" s="3"/>
      <c r="L41" s="3"/>
      <c r="M41" s="3"/>
      <c r="N41" s="3"/>
      <c r="O41" s="3"/>
      <c r="P41" s="19"/>
    </row>
    <row r="42" spans="1:16" ht="18.75" customHeight="1">
      <c r="A42" s="2"/>
      <c r="E42" s="45" t="s">
        <v>82</v>
      </c>
      <c r="F42" s="32"/>
      <c r="G42" s="2"/>
      <c r="I42" s="52"/>
      <c r="J42" s="3"/>
      <c r="K42" s="3"/>
      <c r="L42" s="3"/>
      <c r="M42" s="3"/>
      <c r="N42" s="3"/>
      <c r="O42" s="3"/>
      <c r="P42" s="19"/>
    </row>
    <row r="43" spans="1:16" ht="18.75" customHeight="1">
      <c r="A43" s="2"/>
      <c r="E43" s="45"/>
      <c r="F43" s="32"/>
      <c r="G43" s="2"/>
      <c r="I43" s="52"/>
      <c r="J43" s="3"/>
      <c r="K43" s="3"/>
      <c r="L43" s="3"/>
      <c r="M43" s="3"/>
      <c r="N43" s="3"/>
      <c r="O43" s="3"/>
      <c r="P43" s="19"/>
    </row>
    <row r="44" spans="1:16" s="100" customFormat="1" ht="24" customHeight="1">
      <c r="A44" s="99" t="s">
        <v>19</v>
      </c>
      <c r="B44" s="23"/>
      <c r="C44" s="23"/>
      <c r="D44" s="23"/>
      <c r="E44" s="1"/>
      <c r="F44" s="1"/>
      <c r="G44" s="101" t="s">
        <v>0</v>
      </c>
      <c r="H44" s="102">
        <v>0.50694444444444442</v>
      </c>
      <c r="I44" s="53"/>
      <c r="J44" s="4"/>
      <c r="K44" s="5"/>
      <c r="L44" s="1"/>
      <c r="M44" s="5"/>
      <c r="N44" s="5"/>
      <c r="O44" s="1"/>
      <c r="P44" s="103"/>
    </row>
    <row r="45" spans="1:16" ht="12" customHeight="1">
      <c r="A45" s="2"/>
      <c r="B45" s="20" t="s">
        <v>1</v>
      </c>
      <c r="C45" s="140" t="s">
        <v>2</v>
      </c>
      <c r="D45" s="142" t="s">
        <v>3</v>
      </c>
      <c r="E45" s="142" t="s">
        <v>4</v>
      </c>
      <c r="F45" s="6" t="s">
        <v>5</v>
      </c>
      <c r="G45" s="37" t="s">
        <v>6</v>
      </c>
      <c r="H45" s="38"/>
      <c r="I45" s="138" t="s">
        <v>7</v>
      </c>
      <c r="J45" s="34" t="s">
        <v>8</v>
      </c>
      <c r="K45" s="35"/>
      <c r="L45" s="36"/>
      <c r="M45" s="34" t="s">
        <v>9</v>
      </c>
      <c r="N45" s="35"/>
      <c r="O45" s="36"/>
      <c r="P45" s="24" t="s">
        <v>18</v>
      </c>
    </row>
    <row r="46" spans="1:16" ht="12" customHeight="1">
      <c r="A46" s="2"/>
      <c r="B46" s="21" t="s">
        <v>10</v>
      </c>
      <c r="C46" s="141"/>
      <c r="D46" s="143"/>
      <c r="E46" s="143"/>
      <c r="F46" s="31" t="s">
        <v>11</v>
      </c>
      <c r="G46" s="7" t="s">
        <v>11</v>
      </c>
      <c r="H46" s="8" t="s">
        <v>12</v>
      </c>
      <c r="I46" s="139"/>
      <c r="J46" s="9" t="s">
        <v>41</v>
      </c>
      <c r="K46" s="9" t="s">
        <v>13</v>
      </c>
      <c r="L46" s="10" t="s">
        <v>14</v>
      </c>
      <c r="M46" s="9" t="s">
        <v>41</v>
      </c>
      <c r="N46" s="9" t="s">
        <v>13</v>
      </c>
      <c r="O46" s="10" t="s">
        <v>14</v>
      </c>
      <c r="P46" s="25" t="s">
        <v>15</v>
      </c>
    </row>
    <row r="47" spans="1:16" ht="21" customHeight="1">
      <c r="A47" s="2"/>
      <c r="B47" s="96">
        <v>2901</v>
      </c>
      <c r="C47" s="96" t="s">
        <v>148</v>
      </c>
      <c r="D47" s="87" t="s">
        <v>31</v>
      </c>
      <c r="E47" s="9" t="s">
        <v>80</v>
      </c>
      <c r="F47" s="14">
        <v>0.54917824074074073</v>
      </c>
      <c r="G47" s="11">
        <f>IF(F47&gt;H$44,F47-H$44,F47+24-H$44)</f>
        <v>4.2233796296296311E-2</v>
      </c>
      <c r="H47" s="12">
        <f>HOUR(G47)*60*60+MINUTE(G47)*60+SECOND(G47)</f>
        <v>3649</v>
      </c>
      <c r="I47" s="89">
        <v>0.98299999999999998</v>
      </c>
      <c r="J47" s="12">
        <f>H47*I47</f>
        <v>3586.9670000000001</v>
      </c>
      <c r="K47" s="13">
        <f t="shared" ref="K47:L50" si="18">RANK( J47, J$47:J$51,1)</f>
        <v>1</v>
      </c>
      <c r="L47" s="13">
        <f t="shared" si="18"/>
        <v>1</v>
      </c>
      <c r="M47" s="12">
        <f>H47*I47</f>
        <v>3586.9670000000001</v>
      </c>
      <c r="N47" s="13">
        <f t="shared" ref="N47:O50" si="19">RANK( M47, M$47:M$51,1)</f>
        <v>1</v>
      </c>
      <c r="O47" s="13">
        <f t="shared" si="19"/>
        <v>1</v>
      </c>
      <c r="P47" s="26">
        <f>O47*1</f>
        <v>1</v>
      </c>
    </row>
    <row r="48" spans="1:16" ht="21" customHeight="1">
      <c r="A48" s="2"/>
      <c r="B48" s="96" t="s">
        <v>27</v>
      </c>
      <c r="C48" s="96" t="s">
        <v>145</v>
      </c>
      <c r="D48" s="87" t="s">
        <v>26</v>
      </c>
      <c r="E48" s="9" t="s">
        <v>40</v>
      </c>
      <c r="F48" s="14">
        <v>0.55082175925925925</v>
      </c>
      <c r="G48" s="11">
        <f>IF(F48&gt;H$44,F48-H$44,F48+24-H$44)</f>
        <v>4.3877314814814827E-2</v>
      </c>
      <c r="H48" s="12">
        <f>HOUR(G48)*60*60+MINUTE(G48)*60+SECOND(G48)</f>
        <v>3791</v>
      </c>
      <c r="I48" s="89">
        <v>1.012</v>
      </c>
      <c r="J48" s="12">
        <f>H48*I48</f>
        <v>3836.4920000000002</v>
      </c>
      <c r="K48" s="13">
        <f t="shared" si="18"/>
        <v>2</v>
      </c>
      <c r="L48" s="13">
        <f t="shared" si="18"/>
        <v>2</v>
      </c>
      <c r="M48" s="12">
        <f>H48*I48</f>
        <v>3836.4920000000002</v>
      </c>
      <c r="N48" s="13">
        <f t="shared" si="19"/>
        <v>2</v>
      </c>
      <c r="O48" s="13">
        <f t="shared" si="19"/>
        <v>2</v>
      </c>
      <c r="P48" s="26">
        <f>O48*1</f>
        <v>2</v>
      </c>
    </row>
    <row r="49" spans="1:16" ht="21" customHeight="1">
      <c r="A49" s="2"/>
      <c r="B49" s="96">
        <v>3939</v>
      </c>
      <c r="C49" s="96" t="s">
        <v>146</v>
      </c>
      <c r="D49" s="87" t="s">
        <v>28</v>
      </c>
      <c r="E49" s="9" t="s">
        <v>101</v>
      </c>
      <c r="F49" s="14">
        <v>0.55211805555555549</v>
      </c>
      <c r="G49" s="11">
        <f>IF(F49&gt;H$44,F49-H$44,F49+24-H$44)</f>
        <v>4.5173611111111067E-2</v>
      </c>
      <c r="H49" s="12">
        <f>HOUR(G49)*60*60+MINUTE(G49)*60+SECOND(G49)</f>
        <v>3903</v>
      </c>
      <c r="I49" s="89">
        <v>0.995</v>
      </c>
      <c r="J49" s="12">
        <f>H49*I49</f>
        <v>3883.4850000000001</v>
      </c>
      <c r="K49" s="13">
        <f t="shared" si="18"/>
        <v>3</v>
      </c>
      <c r="L49" s="13">
        <f t="shared" si="18"/>
        <v>3</v>
      </c>
      <c r="M49" s="12">
        <f>H49*I49</f>
        <v>3883.4850000000001</v>
      </c>
      <c r="N49" s="13">
        <f t="shared" si="19"/>
        <v>3</v>
      </c>
      <c r="O49" s="13">
        <f t="shared" si="19"/>
        <v>3</v>
      </c>
      <c r="P49" s="26">
        <f>O49*1</f>
        <v>3</v>
      </c>
    </row>
    <row r="50" spans="1:16" ht="21" customHeight="1">
      <c r="A50" s="2"/>
      <c r="B50" s="96">
        <v>275</v>
      </c>
      <c r="C50" s="96" t="s">
        <v>104</v>
      </c>
      <c r="D50" s="87" t="s">
        <v>75</v>
      </c>
      <c r="E50" s="9" t="s">
        <v>76</v>
      </c>
      <c r="F50" s="14">
        <v>0.55305555555555552</v>
      </c>
      <c r="G50" s="11">
        <f>IF(F50&gt;H$44,F50-H$44,F50+24-H$44)</f>
        <v>4.6111111111111103E-2</v>
      </c>
      <c r="H50" s="12">
        <f>HOUR(G50)*60*60+MINUTE(G50)*60+SECOND(G50)</f>
        <v>3984</v>
      </c>
      <c r="I50" s="89">
        <v>0.98199999999999998</v>
      </c>
      <c r="J50" s="12">
        <f>H50*I50</f>
        <v>3912.288</v>
      </c>
      <c r="K50" s="13">
        <f t="shared" si="18"/>
        <v>4</v>
      </c>
      <c r="L50" s="13">
        <f t="shared" si="18"/>
        <v>4</v>
      </c>
      <c r="M50" s="12">
        <f>H50*I50</f>
        <v>3912.288</v>
      </c>
      <c r="N50" s="13">
        <f t="shared" si="19"/>
        <v>4</v>
      </c>
      <c r="O50" s="13">
        <f t="shared" si="19"/>
        <v>4</v>
      </c>
      <c r="P50" s="26">
        <f>O50*1</f>
        <v>4</v>
      </c>
    </row>
    <row r="51" spans="1:16" ht="21" customHeight="1">
      <c r="A51" s="2"/>
      <c r="B51" s="96">
        <v>4081</v>
      </c>
      <c r="C51" s="96" t="s">
        <v>147</v>
      </c>
      <c r="D51" s="87" t="s">
        <v>102</v>
      </c>
      <c r="E51" s="9" t="s">
        <v>103</v>
      </c>
      <c r="F51" s="14" t="s">
        <v>155</v>
      </c>
      <c r="G51" s="11"/>
      <c r="H51" s="12"/>
      <c r="I51" s="89">
        <v>0.98299999999999998</v>
      </c>
      <c r="J51" s="12" t="s">
        <v>155</v>
      </c>
      <c r="K51" s="13"/>
      <c r="L51" s="13">
        <v>6</v>
      </c>
      <c r="M51" s="12" t="s">
        <v>155</v>
      </c>
      <c r="N51" s="13"/>
      <c r="O51" s="13">
        <v>6</v>
      </c>
      <c r="P51" s="26">
        <f>O51*1</f>
        <v>6</v>
      </c>
    </row>
    <row r="52" spans="1:16" s="100" customFormat="1" ht="24" customHeight="1">
      <c r="A52" s="99" t="s">
        <v>20</v>
      </c>
      <c r="B52" s="23"/>
      <c r="C52" s="23"/>
      <c r="D52" s="23"/>
      <c r="E52" s="1"/>
      <c r="F52" s="1"/>
      <c r="G52" s="101" t="s">
        <v>0</v>
      </c>
      <c r="H52" s="102">
        <v>0.50694444444444442</v>
      </c>
      <c r="I52" s="53"/>
      <c r="J52" s="4"/>
      <c r="K52" s="5"/>
      <c r="L52" s="1"/>
      <c r="M52" s="5"/>
      <c r="N52" s="5"/>
      <c r="O52" s="1"/>
      <c r="P52" s="103"/>
    </row>
    <row r="53" spans="1:16" ht="12.95" customHeight="1">
      <c r="A53" s="2"/>
      <c r="B53" s="20" t="s">
        <v>1</v>
      </c>
      <c r="C53" s="140" t="s">
        <v>2</v>
      </c>
      <c r="D53" s="142" t="s">
        <v>3</v>
      </c>
      <c r="E53" s="142" t="s">
        <v>4</v>
      </c>
      <c r="F53" s="6" t="s">
        <v>5</v>
      </c>
      <c r="G53" s="37" t="s">
        <v>6</v>
      </c>
      <c r="H53" s="38"/>
      <c r="I53" s="138" t="s">
        <v>7</v>
      </c>
      <c r="J53" s="34" t="s">
        <v>8</v>
      </c>
      <c r="K53" s="35"/>
      <c r="L53" s="36"/>
      <c r="M53" s="34" t="s">
        <v>9</v>
      </c>
      <c r="N53" s="35"/>
      <c r="O53" s="36"/>
      <c r="P53" s="24" t="s">
        <v>18</v>
      </c>
    </row>
    <row r="54" spans="1:16" ht="12.95" customHeight="1">
      <c r="A54" s="2"/>
      <c r="B54" s="21" t="s">
        <v>10</v>
      </c>
      <c r="C54" s="141"/>
      <c r="D54" s="143"/>
      <c r="E54" s="143"/>
      <c r="F54" s="31" t="s">
        <v>11</v>
      </c>
      <c r="G54" s="7" t="s">
        <v>11</v>
      </c>
      <c r="H54" s="8" t="s">
        <v>12</v>
      </c>
      <c r="I54" s="139"/>
      <c r="J54" s="9" t="s">
        <v>41</v>
      </c>
      <c r="K54" s="9" t="s">
        <v>13</v>
      </c>
      <c r="L54" s="10" t="s">
        <v>14</v>
      </c>
      <c r="M54" s="9" t="s">
        <v>41</v>
      </c>
      <c r="N54" s="9" t="s">
        <v>13</v>
      </c>
      <c r="O54" s="10" t="s">
        <v>14</v>
      </c>
      <c r="P54" s="25" t="s">
        <v>15</v>
      </c>
    </row>
    <row r="55" spans="1:16" ht="21" customHeight="1">
      <c r="A55" s="2"/>
      <c r="B55" s="96">
        <v>348</v>
      </c>
      <c r="C55" s="96" t="s">
        <v>149</v>
      </c>
      <c r="D55" s="87" t="s">
        <v>105</v>
      </c>
      <c r="E55" s="9" t="s">
        <v>106</v>
      </c>
      <c r="F55" s="14">
        <v>0.55335648148148142</v>
      </c>
      <c r="G55" s="11">
        <f t="shared" ref="G55:G63" si="20">IF(F55&gt;H$52,F55-H$52,F55+24-H$52)</f>
        <v>4.6412037037037002E-2</v>
      </c>
      <c r="H55" s="12">
        <f t="shared" ref="H55:H63" si="21">HOUR(G55)*60*60+MINUTE(G55)*60+SECOND(G55)</f>
        <v>4010</v>
      </c>
      <c r="I55" s="89">
        <v>0.95899999999999996</v>
      </c>
      <c r="J55" s="12">
        <f t="shared" ref="J55:J63" si="22">H55*I55</f>
        <v>3845.5899999999997</v>
      </c>
      <c r="K55" s="13">
        <f t="shared" ref="K55:L63" si="23">RANK( J55, J$55:J$64,1)</f>
        <v>1</v>
      </c>
      <c r="L55" s="13">
        <f t="shared" si="23"/>
        <v>1</v>
      </c>
      <c r="M55" s="12">
        <f t="shared" ref="M55:M63" si="24">H55*I55</f>
        <v>3845.5899999999997</v>
      </c>
      <c r="N55" s="13">
        <f t="shared" ref="N55:O63" si="25">RANK( M55, M$55:M$64,1)</f>
        <v>1</v>
      </c>
      <c r="O55" s="13">
        <f t="shared" si="25"/>
        <v>1</v>
      </c>
      <c r="P55" s="26">
        <f t="shared" ref="P55:P64" si="26">O55*1</f>
        <v>1</v>
      </c>
    </row>
    <row r="56" spans="1:16" ht="21" customHeight="1">
      <c r="A56" s="2"/>
      <c r="B56" s="97">
        <v>351</v>
      </c>
      <c r="C56" s="98" t="s">
        <v>152</v>
      </c>
      <c r="D56" s="9" t="s">
        <v>78</v>
      </c>
      <c r="E56" s="9" t="s">
        <v>124</v>
      </c>
      <c r="F56" s="14">
        <v>0.55747685185185192</v>
      </c>
      <c r="G56" s="11">
        <f t="shared" si="20"/>
        <v>5.0532407407407498E-2</v>
      </c>
      <c r="H56" s="12">
        <f t="shared" si="21"/>
        <v>4366</v>
      </c>
      <c r="I56" s="89">
        <v>0.91</v>
      </c>
      <c r="J56" s="12">
        <f t="shared" si="22"/>
        <v>3973.06</v>
      </c>
      <c r="K56" s="13">
        <f t="shared" si="23"/>
        <v>2</v>
      </c>
      <c r="L56" s="13">
        <f t="shared" si="23"/>
        <v>2</v>
      </c>
      <c r="M56" s="12">
        <f t="shared" si="24"/>
        <v>3973.06</v>
      </c>
      <c r="N56" s="13">
        <f t="shared" si="25"/>
        <v>2</v>
      </c>
      <c r="O56" s="13">
        <f t="shared" si="25"/>
        <v>2</v>
      </c>
      <c r="P56" s="26">
        <f t="shared" si="26"/>
        <v>2</v>
      </c>
    </row>
    <row r="57" spans="1:16" ht="21" customHeight="1">
      <c r="A57" s="2"/>
      <c r="B57" s="97">
        <v>9101</v>
      </c>
      <c r="C57" s="98" t="s">
        <v>150</v>
      </c>
      <c r="D57" s="9" t="s">
        <v>77</v>
      </c>
      <c r="E57" s="9" t="s">
        <v>43</v>
      </c>
      <c r="F57" s="14">
        <v>0.55523148148148149</v>
      </c>
      <c r="G57" s="11">
        <f t="shared" si="20"/>
        <v>4.8287037037037073E-2</v>
      </c>
      <c r="H57" s="12">
        <f t="shared" si="21"/>
        <v>4172</v>
      </c>
      <c r="I57" s="89">
        <v>0.95499999999999996</v>
      </c>
      <c r="J57" s="12">
        <f t="shared" si="22"/>
        <v>3984.2599999999998</v>
      </c>
      <c r="K57" s="13">
        <f t="shared" si="23"/>
        <v>3</v>
      </c>
      <c r="L57" s="13">
        <f t="shared" si="23"/>
        <v>3</v>
      </c>
      <c r="M57" s="12">
        <f t="shared" si="24"/>
        <v>3984.2599999999998</v>
      </c>
      <c r="N57" s="13">
        <f t="shared" si="25"/>
        <v>3</v>
      </c>
      <c r="O57" s="13">
        <f t="shared" si="25"/>
        <v>3</v>
      </c>
      <c r="P57" s="26">
        <f t="shared" si="26"/>
        <v>3</v>
      </c>
    </row>
    <row r="58" spans="1:16" ht="21" customHeight="1">
      <c r="A58" s="2"/>
      <c r="B58" s="97">
        <v>878</v>
      </c>
      <c r="C58" s="98" t="s">
        <v>151</v>
      </c>
      <c r="D58" s="9" t="s">
        <v>122</v>
      </c>
      <c r="E58" s="9" t="s">
        <v>123</v>
      </c>
      <c r="F58" s="14">
        <v>0.55738425925925927</v>
      </c>
      <c r="G58" s="11">
        <f t="shared" si="20"/>
        <v>5.0439814814814854E-2</v>
      </c>
      <c r="H58" s="12">
        <f t="shared" si="21"/>
        <v>4358</v>
      </c>
      <c r="I58" s="89">
        <v>0.92200000000000004</v>
      </c>
      <c r="J58" s="12">
        <f t="shared" si="22"/>
        <v>4018.076</v>
      </c>
      <c r="K58" s="13">
        <f t="shared" si="23"/>
        <v>4</v>
      </c>
      <c r="L58" s="13">
        <f t="shared" si="23"/>
        <v>4</v>
      </c>
      <c r="M58" s="12">
        <f t="shared" si="24"/>
        <v>4018.076</v>
      </c>
      <c r="N58" s="13">
        <f t="shared" si="25"/>
        <v>4</v>
      </c>
      <c r="O58" s="13">
        <f t="shared" si="25"/>
        <v>4</v>
      </c>
      <c r="P58" s="26">
        <f t="shared" si="26"/>
        <v>4</v>
      </c>
    </row>
    <row r="59" spans="1:16" ht="21" customHeight="1">
      <c r="A59" s="2"/>
      <c r="B59" s="96">
        <v>801</v>
      </c>
      <c r="C59" s="96" t="s">
        <v>116</v>
      </c>
      <c r="D59" s="87" t="s">
        <v>117</v>
      </c>
      <c r="E59" s="9" t="s">
        <v>118</v>
      </c>
      <c r="F59" s="14">
        <v>0.55846064814814811</v>
      </c>
      <c r="G59" s="11">
        <f t="shared" si="20"/>
        <v>5.1516203703703689E-2</v>
      </c>
      <c r="H59" s="12">
        <f t="shared" si="21"/>
        <v>4451</v>
      </c>
      <c r="I59" s="89">
        <v>0.95599999999999996</v>
      </c>
      <c r="J59" s="12">
        <f t="shared" si="22"/>
        <v>4255.1559999999999</v>
      </c>
      <c r="K59" s="13">
        <f t="shared" si="23"/>
        <v>5</v>
      </c>
      <c r="L59" s="13">
        <f t="shared" si="23"/>
        <v>5</v>
      </c>
      <c r="M59" s="12">
        <f t="shared" si="24"/>
        <v>4255.1559999999999</v>
      </c>
      <c r="N59" s="13">
        <f t="shared" si="25"/>
        <v>5</v>
      </c>
      <c r="O59" s="13">
        <f t="shared" si="25"/>
        <v>5</v>
      </c>
      <c r="P59" s="26">
        <f t="shared" si="26"/>
        <v>5</v>
      </c>
    </row>
    <row r="60" spans="1:16" ht="21" customHeight="1">
      <c r="A60" s="2"/>
      <c r="B60" s="96">
        <v>1265</v>
      </c>
      <c r="C60" s="96" t="s">
        <v>107</v>
      </c>
      <c r="D60" s="87" t="s">
        <v>108</v>
      </c>
      <c r="E60" s="9" t="s">
        <v>109</v>
      </c>
      <c r="F60" s="14">
        <v>0.55990740740740741</v>
      </c>
      <c r="G60" s="11">
        <f t="shared" si="20"/>
        <v>5.2962962962962989E-2</v>
      </c>
      <c r="H60" s="12">
        <f t="shared" si="21"/>
        <v>4576</v>
      </c>
      <c r="I60" s="89">
        <v>0.95799999999999996</v>
      </c>
      <c r="J60" s="12">
        <f t="shared" si="22"/>
        <v>4383.808</v>
      </c>
      <c r="K60" s="13">
        <f t="shared" si="23"/>
        <v>6</v>
      </c>
      <c r="L60" s="13">
        <f t="shared" si="23"/>
        <v>6</v>
      </c>
      <c r="M60" s="12">
        <f t="shared" si="24"/>
        <v>4383.808</v>
      </c>
      <c r="N60" s="13">
        <f t="shared" si="25"/>
        <v>6</v>
      </c>
      <c r="O60" s="13">
        <f t="shared" si="25"/>
        <v>6</v>
      </c>
      <c r="P60" s="26">
        <f t="shared" si="26"/>
        <v>6</v>
      </c>
    </row>
    <row r="61" spans="1:16" ht="21" customHeight="1">
      <c r="A61" s="2"/>
      <c r="B61" s="96">
        <v>1267</v>
      </c>
      <c r="C61" s="96" t="s">
        <v>112</v>
      </c>
      <c r="D61" s="87" t="s">
        <v>108</v>
      </c>
      <c r="E61" s="9" t="s">
        <v>113</v>
      </c>
      <c r="F61" s="14">
        <v>0.5607523148148148</v>
      </c>
      <c r="G61" s="11">
        <f t="shared" si="20"/>
        <v>5.3807870370370381E-2</v>
      </c>
      <c r="H61" s="12">
        <f t="shared" si="21"/>
        <v>4649</v>
      </c>
      <c r="I61" s="89">
        <v>0.95799999999999996</v>
      </c>
      <c r="J61" s="12">
        <f t="shared" si="22"/>
        <v>4453.7420000000002</v>
      </c>
      <c r="K61" s="13">
        <f t="shared" si="23"/>
        <v>7</v>
      </c>
      <c r="L61" s="13">
        <f t="shared" si="23"/>
        <v>7</v>
      </c>
      <c r="M61" s="12">
        <f t="shared" si="24"/>
        <v>4453.7420000000002</v>
      </c>
      <c r="N61" s="13">
        <f t="shared" si="25"/>
        <v>7</v>
      </c>
      <c r="O61" s="13">
        <f t="shared" si="25"/>
        <v>7</v>
      </c>
      <c r="P61" s="26">
        <f t="shared" si="26"/>
        <v>7</v>
      </c>
    </row>
    <row r="62" spans="1:16" ht="21" customHeight="1">
      <c r="A62" s="2"/>
      <c r="B62" s="97">
        <v>1555</v>
      </c>
      <c r="C62" s="98" t="s">
        <v>119</v>
      </c>
      <c r="D62" s="9" t="s">
        <v>120</v>
      </c>
      <c r="E62" s="9" t="s">
        <v>121</v>
      </c>
      <c r="F62" s="14">
        <v>0.5618171296296296</v>
      </c>
      <c r="G62" s="11">
        <f t="shared" si="20"/>
        <v>5.4872685185185177E-2</v>
      </c>
      <c r="H62" s="12">
        <f t="shared" si="21"/>
        <v>4741</v>
      </c>
      <c r="I62" s="89">
        <v>0.95099999999999996</v>
      </c>
      <c r="J62" s="12">
        <f t="shared" si="22"/>
        <v>4508.6909999999998</v>
      </c>
      <c r="K62" s="13">
        <f t="shared" si="23"/>
        <v>8</v>
      </c>
      <c r="L62" s="13">
        <f t="shared" si="23"/>
        <v>8</v>
      </c>
      <c r="M62" s="12">
        <f t="shared" si="24"/>
        <v>4508.6909999999998</v>
      </c>
      <c r="N62" s="13">
        <f t="shared" si="25"/>
        <v>8</v>
      </c>
      <c r="O62" s="13">
        <f t="shared" si="25"/>
        <v>8</v>
      </c>
      <c r="P62" s="26">
        <f t="shared" si="26"/>
        <v>8</v>
      </c>
    </row>
    <row r="63" spans="1:16" ht="21" customHeight="1">
      <c r="A63" s="2"/>
      <c r="B63" s="96">
        <v>1266</v>
      </c>
      <c r="C63" s="96" t="s">
        <v>110</v>
      </c>
      <c r="D63" s="87" t="s">
        <v>108</v>
      </c>
      <c r="E63" s="9" t="s">
        <v>111</v>
      </c>
      <c r="F63" s="14">
        <v>0.56195601851851851</v>
      </c>
      <c r="G63" s="11">
        <f t="shared" si="20"/>
        <v>5.5011574074074088E-2</v>
      </c>
      <c r="H63" s="12">
        <f t="shared" si="21"/>
        <v>4753</v>
      </c>
      <c r="I63" s="89">
        <v>0.95799999999999996</v>
      </c>
      <c r="J63" s="12">
        <f t="shared" si="22"/>
        <v>4553.3739999999998</v>
      </c>
      <c r="K63" s="13">
        <f t="shared" si="23"/>
        <v>9</v>
      </c>
      <c r="L63" s="13">
        <f t="shared" si="23"/>
        <v>9</v>
      </c>
      <c r="M63" s="12">
        <f t="shared" si="24"/>
        <v>4553.3739999999998</v>
      </c>
      <c r="N63" s="13">
        <f t="shared" si="25"/>
        <v>9</v>
      </c>
      <c r="O63" s="13">
        <f t="shared" si="25"/>
        <v>9</v>
      </c>
      <c r="P63" s="26">
        <f t="shared" si="26"/>
        <v>9</v>
      </c>
    </row>
    <row r="64" spans="1:16" ht="21" customHeight="1">
      <c r="A64" s="2"/>
      <c r="B64" s="96">
        <v>1268</v>
      </c>
      <c r="C64" s="96" t="s">
        <v>114</v>
      </c>
      <c r="D64" s="87" t="s">
        <v>108</v>
      </c>
      <c r="E64" s="9" t="s">
        <v>115</v>
      </c>
      <c r="F64" s="14" t="s">
        <v>154</v>
      </c>
      <c r="G64" s="11"/>
      <c r="H64" s="12"/>
      <c r="I64" s="89">
        <v>0.95799999999999996</v>
      </c>
      <c r="J64" s="12" t="s">
        <v>154</v>
      </c>
      <c r="K64" s="13"/>
      <c r="L64" s="13">
        <v>11</v>
      </c>
      <c r="M64" s="12" t="s">
        <v>154</v>
      </c>
      <c r="N64" s="13"/>
      <c r="O64" s="13">
        <v>11</v>
      </c>
      <c r="P64" s="26">
        <f t="shared" si="26"/>
        <v>11</v>
      </c>
    </row>
    <row r="65" spans="1:16" s="100" customFormat="1" ht="24" customHeight="1">
      <c r="A65" s="99" t="s">
        <v>42</v>
      </c>
      <c r="B65" s="23"/>
      <c r="C65" s="23"/>
      <c r="D65" s="23"/>
      <c r="E65" s="1"/>
      <c r="F65" s="1"/>
      <c r="G65" s="101" t="s">
        <v>0</v>
      </c>
      <c r="H65" s="102">
        <v>0.50694444444444442</v>
      </c>
      <c r="I65" s="53"/>
      <c r="J65" s="4"/>
      <c r="K65" s="5"/>
      <c r="L65" s="1"/>
      <c r="M65" s="5"/>
      <c r="N65" s="5"/>
      <c r="O65" s="1"/>
      <c r="P65" s="103"/>
    </row>
    <row r="66" spans="1:16" ht="15" customHeight="1">
      <c r="A66" s="2"/>
      <c r="B66" s="20" t="s">
        <v>1</v>
      </c>
      <c r="C66" s="140" t="s">
        <v>2</v>
      </c>
      <c r="D66" s="142" t="s">
        <v>3</v>
      </c>
      <c r="E66" s="142" t="s">
        <v>4</v>
      </c>
      <c r="F66" s="6" t="s">
        <v>5</v>
      </c>
      <c r="G66" s="37" t="s">
        <v>6</v>
      </c>
      <c r="H66" s="38"/>
      <c r="I66" s="138" t="s">
        <v>17</v>
      </c>
      <c r="J66" s="34" t="s">
        <v>8</v>
      </c>
      <c r="K66" s="35"/>
      <c r="L66" s="36"/>
      <c r="M66" s="34" t="s">
        <v>9</v>
      </c>
      <c r="N66" s="35"/>
      <c r="O66" s="36"/>
      <c r="P66" s="24" t="s">
        <v>18</v>
      </c>
    </row>
    <row r="67" spans="1:16" ht="15" customHeight="1">
      <c r="A67" s="2"/>
      <c r="B67" s="21" t="s">
        <v>10</v>
      </c>
      <c r="C67" s="141"/>
      <c r="D67" s="143"/>
      <c r="E67" s="143"/>
      <c r="F67" s="31" t="s">
        <v>11</v>
      </c>
      <c r="G67" s="7" t="s">
        <v>11</v>
      </c>
      <c r="H67" s="8" t="s">
        <v>12</v>
      </c>
      <c r="I67" s="139"/>
      <c r="J67" s="9" t="s">
        <v>41</v>
      </c>
      <c r="K67" s="9" t="s">
        <v>13</v>
      </c>
      <c r="L67" s="10" t="s">
        <v>14</v>
      </c>
      <c r="M67" s="9" t="s">
        <v>41</v>
      </c>
      <c r="N67" s="9" t="s">
        <v>13</v>
      </c>
      <c r="O67" s="10" t="s">
        <v>14</v>
      </c>
      <c r="P67" s="25" t="s">
        <v>15</v>
      </c>
    </row>
    <row r="68" spans="1:16" ht="21" customHeight="1">
      <c r="A68" s="2"/>
      <c r="B68" s="97">
        <v>1611</v>
      </c>
      <c r="C68" s="132" t="s">
        <v>125</v>
      </c>
      <c r="D68" s="9" t="s">
        <v>126</v>
      </c>
      <c r="E68" s="9" t="s">
        <v>127</v>
      </c>
      <c r="F68" s="14">
        <v>0.55868055555555551</v>
      </c>
      <c r="G68" s="11">
        <f>IF(F68&gt;H$65,F68-H$65,F68+24-H$65)</f>
        <v>5.1736111111111094E-2</v>
      </c>
      <c r="H68" s="12">
        <f>HOUR(G68)*60*60+MINUTE(G68)*60+SECOND(G68)</f>
        <v>4470</v>
      </c>
      <c r="I68" s="91">
        <v>0.99099999999999999</v>
      </c>
      <c r="J68" s="12">
        <f>H68*I68</f>
        <v>4429.7699999999995</v>
      </c>
      <c r="K68" s="13">
        <f>RANK( J68, J$68:J$68,1)</f>
        <v>1</v>
      </c>
      <c r="L68" s="13">
        <f>RANK( K68, K$68:K$68,1)</f>
        <v>1</v>
      </c>
      <c r="M68" s="12">
        <f>K68*L68</f>
        <v>1</v>
      </c>
      <c r="N68" s="13">
        <f>RANK( M68, M$68:M$68,1)</f>
        <v>1</v>
      </c>
      <c r="O68" s="13">
        <f>RANK( N68, N$68:N$68,1)</f>
        <v>1</v>
      </c>
      <c r="P68" s="26">
        <f>O68*1</f>
        <v>1</v>
      </c>
    </row>
    <row r="69" spans="1:16" ht="15.75" customHeight="1">
      <c r="A69" s="2"/>
      <c r="B69" s="46"/>
      <c r="C69" s="46" t="s">
        <v>153</v>
      </c>
      <c r="D69" s="41"/>
      <c r="E69" s="41"/>
      <c r="F69" s="15"/>
      <c r="G69" s="16"/>
      <c r="H69" s="17"/>
      <c r="I69" s="42"/>
      <c r="J69" s="17"/>
      <c r="K69" s="18"/>
      <c r="L69" s="18"/>
      <c r="M69" s="17"/>
      <c r="N69" s="18"/>
      <c r="O69" s="18"/>
      <c r="P69" s="28"/>
    </row>
    <row r="70" spans="1:16" ht="21" customHeight="1">
      <c r="A70" s="2"/>
      <c r="B70" s="46"/>
      <c r="C70" s="46"/>
      <c r="D70" s="41"/>
      <c r="E70" s="41"/>
      <c r="F70" s="15"/>
      <c r="G70" s="16"/>
      <c r="H70" s="17"/>
      <c r="I70" s="42"/>
      <c r="J70" s="17"/>
      <c r="K70" s="18"/>
      <c r="L70" s="18"/>
      <c r="M70" s="17"/>
      <c r="N70" s="18"/>
      <c r="O70" s="18"/>
      <c r="P70" s="28"/>
    </row>
    <row r="71" spans="1:16" ht="15" customHeight="1">
      <c r="A71" s="47"/>
      <c r="B71" s="48"/>
      <c r="C71" s="107" t="s">
        <v>21</v>
      </c>
      <c r="E71" s="43"/>
      <c r="F71" s="43"/>
      <c r="G71" s="43"/>
      <c r="H71" s="43"/>
      <c r="I71" s="55"/>
      <c r="J71" s="49"/>
      <c r="K71" s="50"/>
      <c r="L71" s="106" t="s">
        <v>16</v>
      </c>
      <c r="M71" s="49"/>
      <c r="N71" s="18"/>
      <c r="O71" s="18"/>
      <c r="P71" s="28"/>
    </row>
    <row r="72" spans="1:16" ht="14.25">
      <c r="J72" s="43"/>
      <c r="K72" s="43"/>
      <c r="L72" s="18" t="s">
        <v>159</v>
      </c>
      <c r="M72" s="43"/>
    </row>
    <row r="73" spans="1:16">
      <c r="A73" s="2"/>
      <c r="C73" s="23"/>
      <c r="D73" s="23"/>
      <c r="F73" s="15"/>
      <c r="G73" s="16"/>
      <c r="H73" s="17"/>
      <c r="I73" s="29"/>
      <c r="J73" s="17"/>
      <c r="K73" s="18"/>
      <c r="L73" s="18"/>
      <c r="M73" s="22"/>
      <c r="N73" s="18"/>
      <c r="O73" s="18"/>
      <c r="P73" s="28"/>
    </row>
    <row r="74" spans="1:16">
      <c r="A74" s="2"/>
      <c r="B74" s="23"/>
      <c r="C74" s="23"/>
      <c r="D74" s="23"/>
      <c r="E74" s="23"/>
      <c r="F74" s="15"/>
      <c r="G74" s="18"/>
      <c r="H74" s="28"/>
      <c r="I74"/>
      <c r="P74"/>
    </row>
    <row r="75" spans="1:16">
      <c r="H75" s="27"/>
      <c r="I75"/>
      <c r="P75"/>
    </row>
    <row r="76" spans="1:16">
      <c r="H76" s="27"/>
      <c r="I76"/>
      <c r="P76"/>
    </row>
    <row r="77" spans="1:16">
      <c r="H77" s="27"/>
      <c r="I77"/>
      <c r="P77"/>
    </row>
  </sheetData>
  <sortState ref="A55:P64">
    <sortCondition ref="J55:J64"/>
  </sortState>
  <mergeCells count="24">
    <mergeCell ref="C66:C67"/>
    <mergeCell ref="D66:D67"/>
    <mergeCell ref="E66:E67"/>
    <mergeCell ref="I66:I67"/>
    <mergeCell ref="C53:C54"/>
    <mergeCell ref="D53:D54"/>
    <mergeCell ref="E53:E54"/>
    <mergeCell ref="I53:I54"/>
    <mergeCell ref="I45:I46"/>
    <mergeCell ref="C45:C46"/>
    <mergeCell ref="D45:D46"/>
    <mergeCell ref="E45:E46"/>
    <mergeCell ref="C4:C5"/>
    <mergeCell ref="D4:D5"/>
    <mergeCell ref="E4:E5"/>
    <mergeCell ref="I4:I5"/>
    <mergeCell ref="C23:C24"/>
    <mergeCell ref="D23:D24"/>
    <mergeCell ref="C17:C18"/>
    <mergeCell ref="D17:D18"/>
    <mergeCell ref="E17:E18"/>
    <mergeCell ref="I17:I18"/>
    <mergeCell ref="E23:E24"/>
    <mergeCell ref="I23:I24"/>
  </mergeCells>
  <phoneticPr fontId="12" type="noConversion"/>
  <pageMargins left="0.35433070866141736" right="0" top="0.59055118110236227" bottom="0" header="0" footer="0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workbookViewId="0">
      <selection activeCell="L72" sqref="L72"/>
    </sheetView>
  </sheetViews>
  <sheetFormatPr defaultRowHeight="12.75"/>
  <cols>
    <col min="1" max="1" width="4.28515625" customWidth="1"/>
    <col min="2" max="2" width="11.28515625" customWidth="1"/>
    <col min="3" max="3" width="32.5703125" customWidth="1"/>
    <col min="4" max="4" width="12" customWidth="1"/>
    <col min="5" max="5" width="37.85546875" customWidth="1"/>
    <col min="6" max="6" width="8.42578125" style="33" customWidth="1"/>
    <col min="7" max="7" width="8" customWidth="1"/>
    <col min="8" max="8" width="7" customWidth="1"/>
    <col min="9" max="9" width="5.7109375" style="56" customWidth="1"/>
    <col min="10" max="10" width="7.7109375" customWidth="1"/>
    <col min="11" max="11" width="4.140625" customWidth="1"/>
    <col min="12" max="12" width="4.28515625" customWidth="1"/>
    <col min="13" max="13" width="7.7109375" customWidth="1"/>
    <col min="14" max="14" width="4.140625" customWidth="1"/>
    <col min="15" max="15" width="4.28515625" customWidth="1"/>
    <col min="16" max="16" width="5.85546875" style="27" customWidth="1"/>
  </cols>
  <sheetData>
    <row r="1" spans="1:16" ht="15" customHeight="1">
      <c r="A1" s="2"/>
      <c r="E1" s="44" t="s">
        <v>81</v>
      </c>
      <c r="F1" s="40"/>
      <c r="G1" s="2"/>
      <c r="I1" s="52"/>
      <c r="J1" s="3"/>
      <c r="K1" s="3"/>
      <c r="L1" s="3"/>
      <c r="M1" s="3"/>
      <c r="N1" s="3"/>
      <c r="O1" s="3"/>
      <c r="P1" s="19"/>
    </row>
    <row r="2" spans="1:16" ht="15" customHeight="1">
      <c r="A2" s="2"/>
      <c r="E2" s="45" t="s">
        <v>128</v>
      </c>
      <c r="F2" s="32"/>
      <c r="G2" s="2"/>
      <c r="I2" s="52"/>
      <c r="J2" s="3"/>
      <c r="K2" s="3"/>
      <c r="L2" s="3"/>
      <c r="M2" s="3"/>
      <c r="N2" s="3"/>
      <c r="O2" s="3"/>
      <c r="P2" s="19"/>
    </row>
    <row r="3" spans="1:16" s="100" customFormat="1" ht="21" customHeight="1">
      <c r="A3" s="99" t="s">
        <v>54</v>
      </c>
      <c r="E3" s="1"/>
      <c r="F3" s="1"/>
      <c r="G3" s="101" t="s">
        <v>0</v>
      </c>
      <c r="H3" s="102">
        <v>0.56944444444444442</v>
      </c>
      <c r="I3" s="53"/>
      <c r="J3" s="4"/>
      <c r="K3" s="5"/>
      <c r="L3" s="1"/>
      <c r="M3" s="5"/>
      <c r="N3" s="5"/>
      <c r="O3" s="1"/>
      <c r="P3" s="103"/>
    </row>
    <row r="4" spans="1:16" ht="12" customHeight="1">
      <c r="A4" s="2"/>
      <c r="B4" s="20" t="s">
        <v>1</v>
      </c>
      <c r="C4" s="140" t="s">
        <v>2</v>
      </c>
      <c r="D4" s="142" t="s">
        <v>3</v>
      </c>
      <c r="E4" s="142" t="s">
        <v>4</v>
      </c>
      <c r="F4" s="6" t="s">
        <v>5</v>
      </c>
      <c r="G4" s="37" t="s">
        <v>6</v>
      </c>
      <c r="H4" s="38"/>
      <c r="I4" s="138" t="s">
        <v>7</v>
      </c>
      <c r="J4" s="34" t="s">
        <v>8</v>
      </c>
      <c r="K4" s="35"/>
      <c r="L4" s="36"/>
      <c r="M4" s="34" t="s">
        <v>9</v>
      </c>
      <c r="N4" s="35"/>
      <c r="O4" s="36"/>
      <c r="P4" s="24" t="s">
        <v>18</v>
      </c>
    </row>
    <row r="5" spans="1:16" ht="12" customHeight="1">
      <c r="A5" s="2"/>
      <c r="B5" s="21" t="s">
        <v>10</v>
      </c>
      <c r="C5" s="141"/>
      <c r="D5" s="143"/>
      <c r="E5" s="143"/>
      <c r="F5" s="31" t="s">
        <v>11</v>
      </c>
      <c r="G5" s="7" t="s">
        <v>11</v>
      </c>
      <c r="H5" s="8" t="s">
        <v>12</v>
      </c>
      <c r="I5" s="139"/>
      <c r="J5" s="9" t="s">
        <v>41</v>
      </c>
      <c r="K5" s="9" t="s">
        <v>13</v>
      </c>
      <c r="L5" s="10" t="s">
        <v>14</v>
      </c>
      <c r="M5" s="9" t="s">
        <v>41</v>
      </c>
      <c r="N5" s="9" t="s">
        <v>13</v>
      </c>
      <c r="O5" s="10" t="s">
        <v>14</v>
      </c>
      <c r="P5" s="25" t="s">
        <v>15</v>
      </c>
    </row>
    <row r="6" spans="1:16" ht="18" customHeight="1">
      <c r="A6" s="2"/>
      <c r="B6" s="95">
        <v>432</v>
      </c>
      <c r="C6" s="95" t="s">
        <v>135</v>
      </c>
      <c r="D6" s="51" t="s">
        <v>35</v>
      </c>
      <c r="E6" s="51" t="s">
        <v>65</v>
      </c>
      <c r="F6" s="14">
        <v>0.60280092592592593</v>
      </c>
      <c r="G6" s="11">
        <f t="shared" ref="G6:G13" si="0">IF(F6&gt;H$3,F6-H$3,F6+24-H$3)</f>
        <v>3.3356481481481515E-2</v>
      </c>
      <c r="H6" s="12">
        <f t="shared" ref="H6:H13" si="1">HOUR(G6)*60*60+MINUTE(G6)*60+SECOND(G6)</f>
        <v>2882</v>
      </c>
      <c r="I6" s="109">
        <v>1.1659999999999999</v>
      </c>
      <c r="J6" s="39">
        <f t="shared" ref="J6:J13" si="2">H6*I6</f>
        <v>3360.4119999999998</v>
      </c>
      <c r="K6" s="13">
        <f t="shared" ref="K6:L13" si="3">RANK( J6, J$6:J$15,1)</f>
        <v>1</v>
      </c>
      <c r="L6" s="13">
        <f t="shared" si="3"/>
        <v>1</v>
      </c>
      <c r="M6" s="39">
        <f t="shared" ref="M6:M13" si="4">H6*I6</f>
        <v>3360.4119999999998</v>
      </c>
      <c r="N6" s="13">
        <f t="shared" ref="N6:O13" si="5">RANK( M6, M$6:M$15,1)</f>
        <v>1</v>
      </c>
      <c r="O6" s="13">
        <f t="shared" si="5"/>
        <v>1</v>
      </c>
      <c r="P6" s="26">
        <f t="shared" ref="P6:P15" si="6">O6*1</f>
        <v>1</v>
      </c>
    </row>
    <row r="7" spans="1:16" ht="18" customHeight="1">
      <c r="A7" s="2"/>
      <c r="B7" s="111">
        <v>1717</v>
      </c>
      <c r="C7" s="111" t="s">
        <v>62</v>
      </c>
      <c r="D7" s="108" t="s">
        <v>35</v>
      </c>
      <c r="E7" s="108" t="s">
        <v>63</v>
      </c>
      <c r="F7" s="14">
        <v>0.60287037037037039</v>
      </c>
      <c r="G7" s="11">
        <f t="shared" si="0"/>
        <v>3.342592592592597E-2</v>
      </c>
      <c r="H7" s="12">
        <f t="shared" si="1"/>
        <v>2888</v>
      </c>
      <c r="I7" s="110">
        <v>1.169</v>
      </c>
      <c r="J7" s="39">
        <f t="shared" si="2"/>
        <v>3376.0720000000001</v>
      </c>
      <c r="K7" s="13">
        <f t="shared" si="3"/>
        <v>2</v>
      </c>
      <c r="L7" s="13">
        <f t="shared" si="3"/>
        <v>2</v>
      </c>
      <c r="M7" s="39">
        <f t="shared" si="4"/>
        <v>3376.0720000000001</v>
      </c>
      <c r="N7" s="13">
        <f t="shared" si="5"/>
        <v>2</v>
      </c>
      <c r="O7" s="13">
        <f t="shared" si="5"/>
        <v>2</v>
      </c>
      <c r="P7" s="26">
        <f t="shared" si="6"/>
        <v>2</v>
      </c>
    </row>
    <row r="8" spans="1:16" ht="18" customHeight="1">
      <c r="A8" s="2"/>
      <c r="B8" s="111">
        <v>7400</v>
      </c>
      <c r="C8" s="111" t="s">
        <v>136</v>
      </c>
      <c r="D8" s="108" t="s">
        <v>35</v>
      </c>
      <c r="E8" s="108" t="s">
        <v>90</v>
      </c>
      <c r="F8" s="14">
        <v>0.60371527777777778</v>
      </c>
      <c r="G8" s="11">
        <f t="shared" si="0"/>
        <v>3.4270833333333361E-2</v>
      </c>
      <c r="H8" s="12">
        <f t="shared" si="1"/>
        <v>2961</v>
      </c>
      <c r="I8" s="110">
        <v>1.165</v>
      </c>
      <c r="J8" s="39">
        <f t="shared" si="2"/>
        <v>3449.5650000000001</v>
      </c>
      <c r="K8" s="13">
        <f t="shared" si="3"/>
        <v>3</v>
      </c>
      <c r="L8" s="13">
        <f t="shared" si="3"/>
        <v>3</v>
      </c>
      <c r="M8" s="39">
        <f t="shared" si="4"/>
        <v>3449.5650000000001</v>
      </c>
      <c r="N8" s="13">
        <f t="shared" si="5"/>
        <v>3</v>
      </c>
      <c r="O8" s="13">
        <f t="shared" si="5"/>
        <v>3</v>
      </c>
      <c r="P8" s="26">
        <f t="shared" si="6"/>
        <v>3</v>
      </c>
    </row>
    <row r="9" spans="1:16" ht="18" customHeight="1">
      <c r="A9" s="2"/>
      <c r="B9" s="111">
        <v>9939</v>
      </c>
      <c r="C9" s="111" t="s">
        <v>86</v>
      </c>
      <c r="D9" s="108" t="s">
        <v>35</v>
      </c>
      <c r="E9" s="108" t="s">
        <v>64</v>
      </c>
      <c r="F9" s="14">
        <v>0.60370370370370374</v>
      </c>
      <c r="G9" s="11">
        <f t="shared" si="0"/>
        <v>3.4259259259259323E-2</v>
      </c>
      <c r="H9" s="12">
        <f t="shared" si="1"/>
        <v>2960</v>
      </c>
      <c r="I9" s="110">
        <v>1.169</v>
      </c>
      <c r="J9" s="39">
        <f t="shared" si="2"/>
        <v>3460.2400000000002</v>
      </c>
      <c r="K9" s="13">
        <f t="shared" si="3"/>
        <v>4</v>
      </c>
      <c r="L9" s="13">
        <f t="shared" si="3"/>
        <v>4</v>
      </c>
      <c r="M9" s="39">
        <f t="shared" si="4"/>
        <v>3460.2400000000002</v>
      </c>
      <c r="N9" s="13">
        <f t="shared" si="5"/>
        <v>4</v>
      </c>
      <c r="O9" s="13">
        <f t="shared" si="5"/>
        <v>4</v>
      </c>
      <c r="P9" s="26">
        <f t="shared" si="6"/>
        <v>4</v>
      </c>
    </row>
    <row r="10" spans="1:16" ht="18" customHeight="1">
      <c r="A10" s="2"/>
      <c r="B10" s="111">
        <v>13131</v>
      </c>
      <c r="C10" s="111" t="s">
        <v>87</v>
      </c>
      <c r="D10" s="108" t="s">
        <v>35</v>
      </c>
      <c r="E10" s="108" t="s">
        <v>88</v>
      </c>
      <c r="F10" s="14">
        <v>0.60385416666666669</v>
      </c>
      <c r="G10" s="11">
        <f t="shared" si="0"/>
        <v>3.4409722222222272E-2</v>
      </c>
      <c r="H10" s="12">
        <f t="shared" si="1"/>
        <v>2973</v>
      </c>
      <c r="I10" s="110">
        <v>1.167</v>
      </c>
      <c r="J10" s="39">
        <f t="shared" si="2"/>
        <v>3469.491</v>
      </c>
      <c r="K10" s="13">
        <f t="shared" si="3"/>
        <v>5</v>
      </c>
      <c r="L10" s="13">
        <f t="shared" si="3"/>
        <v>5</v>
      </c>
      <c r="M10" s="39">
        <f t="shared" si="4"/>
        <v>3469.491</v>
      </c>
      <c r="N10" s="13">
        <f t="shared" si="5"/>
        <v>5</v>
      </c>
      <c r="O10" s="13">
        <f t="shared" si="5"/>
        <v>5</v>
      </c>
      <c r="P10" s="26">
        <f t="shared" si="6"/>
        <v>5</v>
      </c>
    </row>
    <row r="11" spans="1:16" ht="18" customHeight="1">
      <c r="A11" s="2"/>
      <c r="B11" s="111">
        <v>1957</v>
      </c>
      <c r="C11" s="111" t="s">
        <v>91</v>
      </c>
      <c r="D11" s="108" t="s">
        <v>35</v>
      </c>
      <c r="E11" s="108" t="s">
        <v>89</v>
      </c>
      <c r="F11" s="14">
        <v>0.60386574074074073</v>
      </c>
      <c r="G11" s="11">
        <f t="shared" si="0"/>
        <v>3.4421296296296311E-2</v>
      </c>
      <c r="H11" s="12">
        <f t="shared" si="1"/>
        <v>2974</v>
      </c>
      <c r="I11" s="110">
        <v>1.167</v>
      </c>
      <c r="J11" s="39">
        <f t="shared" si="2"/>
        <v>3470.6579999999999</v>
      </c>
      <c r="K11" s="13">
        <f t="shared" si="3"/>
        <v>6</v>
      </c>
      <c r="L11" s="13">
        <f t="shared" si="3"/>
        <v>6</v>
      </c>
      <c r="M11" s="39">
        <f t="shared" si="4"/>
        <v>3470.6579999999999</v>
      </c>
      <c r="N11" s="13">
        <f t="shared" si="5"/>
        <v>6</v>
      </c>
      <c r="O11" s="13">
        <f t="shared" si="5"/>
        <v>6</v>
      </c>
      <c r="P11" s="26">
        <f t="shared" si="6"/>
        <v>6</v>
      </c>
    </row>
    <row r="12" spans="1:16" ht="18" customHeight="1">
      <c r="A12" s="2"/>
      <c r="B12" s="111" t="s">
        <v>83</v>
      </c>
      <c r="C12" s="111" t="s">
        <v>84</v>
      </c>
      <c r="D12" s="108" t="s">
        <v>35</v>
      </c>
      <c r="E12" s="108" t="s">
        <v>85</v>
      </c>
      <c r="F12" s="14">
        <v>0.60388888888888892</v>
      </c>
      <c r="G12" s="11">
        <f t="shared" si="0"/>
        <v>3.44444444444445E-2</v>
      </c>
      <c r="H12" s="12">
        <f t="shared" si="1"/>
        <v>2976</v>
      </c>
      <c r="I12" s="110">
        <v>1.17</v>
      </c>
      <c r="J12" s="39">
        <f t="shared" si="2"/>
        <v>3481.9199999999996</v>
      </c>
      <c r="K12" s="13">
        <f t="shared" si="3"/>
        <v>7</v>
      </c>
      <c r="L12" s="13">
        <f t="shared" si="3"/>
        <v>7</v>
      </c>
      <c r="M12" s="39">
        <f t="shared" si="4"/>
        <v>3481.9199999999996</v>
      </c>
      <c r="N12" s="13">
        <f t="shared" si="5"/>
        <v>7</v>
      </c>
      <c r="O12" s="13">
        <f t="shared" si="5"/>
        <v>7</v>
      </c>
      <c r="P12" s="26">
        <f t="shared" si="6"/>
        <v>7</v>
      </c>
    </row>
    <row r="13" spans="1:16" ht="18" customHeight="1">
      <c r="A13" s="2"/>
      <c r="B13" s="111">
        <v>9701</v>
      </c>
      <c r="C13" s="111" t="s">
        <v>134</v>
      </c>
      <c r="D13" s="108" t="s">
        <v>58</v>
      </c>
      <c r="E13" s="108" t="s">
        <v>59</v>
      </c>
      <c r="F13" s="14">
        <v>0.60112268518518519</v>
      </c>
      <c r="G13" s="11">
        <f t="shared" si="0"/>
        <v>3.1678240740740771E-2</v>
      </c>
      <c r="H13" s="12">
        <f t="shared" si="1"/>
        <v>2737</v>
      </c>
      <c r="I13" s="110">
        <v>1.2969999999999999</v>
      </c>
      <c r="J13" s="39">
        <f t="shared" si="2"/>
        <v>3549.8889999999997</v>
      </c>
      <c r="K13" s="13">
        <f t="shared" si="3"/>
        <v>8</v>
      </c>
      <c r="L13" s="13">
        <f t="shared" si="3"/>
        <v>8</v>
      </c>
      <c r="M13" s="39">
        <f t="shared" si="4"/>
        <v>3549.8889999999997</v>
      </c>
      <c r="N13" s="13">
        <f t="shared" si="5"/>
        <v>8</v>
      </c>
      <c r="O13" s="13">
        <f t="shared" si="5"/>
        <v>8</v>
      </c>
      <c r="P13" s="26">
        <f t="shared" si="6"/>
        <v>8</v>
      </c>
    </row>
    <row r="14" spans="1:16" ht="18" customHeight="1">
      <c r="A14" s="2"/>
      <c r="B14" s="111">
        <v>2055</v>
      </c>
      <c r="C14" s="111" t="s">
        <v>33</v>
      </c>
      <c r="D14" s="108" t="s">
        <v>34</v>
      </c>
      <c r="E14" s="108" t="s">
        <v>57</v>
      </c>
      <c r="F14" s="14" t="s">
        <v>155</v>
      </c>
      <c r="G14" s="11"/>
      <c r="H14" s="12"/>
      <c r="I14" s="110">
        <v>1.385</v>
      </c>
      <c r="J14" s="39" t="s">
        <v>155</v>
      </c>
      <c r="K14" s="13"/>
      <c r="L14" s="13">
        <v>10</v>
      </c>
      <c r="M14" s="39" t="s">
        <v>155</v>
      </c>
      <c r="N14" s="13"/>
      <c r="O14" s="13">
        <v>10</v>
      </c>
      <c r="P14" s="26">
        <f t="shared" si="6"/>
        <v>10</v>
      </c>
    </row>
    <row r="15" spans="1:16" ht="18" customHeight="1">
      <c r="A15" s="2"/>
      <c r="B15" s="95">
        <v>2023</v>
      </c>
      <c r="C15" s="95" t="s">
        <v>60</v>
      </c>
      <c r="D15" s="51" t="s">
        <v>61</v>
      </c>
      <c r="E15" s="51" t="s">
        <v>39</v>
      </c>
      <c r="F15" s="14" t="s">
        <v>154</v>
      </c>
      <c r="G15" s="11"/>
      <c r="H15" s="12"/>
      <c r="I15" s="109">
        <v>1.1870000000000001</v>
      </c>
      <c r="J15" s="12" t="s">
        <v>154</v>
      </c>
      <c r="K15" s="13"/>
      <c r="L15" s="13">
        <v>11</v>
      </c>
      <c r="M15" s="12" t="s">
        <v>154</v>
      </c>
      <c r="N15" s="13"/>
      <c r="O15" s="13">
        <v>11</v>
      </c>
      <c r="P15" s="26">
        <f t="shared" si="6"/>
        <v>11</v>
      </c>
    </row>
    <row r="16" spans="1:16" s="100" customFormat="1" ht="21" customHeight="1">
      <c r="A16" s="99" t="s">
        <v>55</v>
      </c>
      <c r="E16" s="1"/>
      <c r="F16" s="1"/>
      <c r="G16" s="101" t="s">
        <v>0</v>
      </c>
      <c r="H16" s="102">
        <v>0.56944444444444442</v>
      </c>
      <c r="I16" s="53"/>
      <c r="J16" s="4"/>
      <c r="K16" s="5"/>
      <c r="L16" s="1"/>
      <c r="M16" s="5"/>
      <c r="N16" s="5"/>
      <c r="O16" s="1"/>
      <c r="P16" s="103"/>
    </row>
    <row r="17" spans="1:16" ht="12" customHeight="1">
      <c r="A17" s="2"/>
      <c r="B17" s="20" t="s">
        <v>1</v>
      </c>
      <c r="C17" s="140" t="s">
        <v>2</v>
      </c>
      <c r="D17" s="142" t="s">
        <v>3</v>
      </c>
      <c r="E17" s="142" t="s">
        <v>4</v>
      </c>
      <c r="F17" s="6" t="s">
        <v>5</v>
      </c>
      <c r="G17" s="37" t="s">
        <v>6</v>
      </c>
      <c r="H17" s="38"/>
      <c r="I17" s="138" t="s">
        <v>7</v>
      </c>
      <c r="J17" s="34" t="s">
        <v>8</v>
      </c>
      <c r="K17" s="35"/>
      <c r="L17" s="36"/>
      <c r="M17" s="34" t="s">
        <v>9</v>
      </c>
      <c r="N17" s="35"/>
      <c r="O17" s="36"/>
      <c r="P17" s="24" t="s">
        <v>18</v>
      </c>
    </row>
    <row r="18" spans="1:16" ht="12" customHeight="1">
      <c r="A18" s="2"/>
      <c r="B18" s="21" t="s">
        <v>10</v>
      </c>
      <c r="C18" s="141"/>
      <c r="D18" s="143"/>
      <c r="E18" s="143"/>
      <c r="F18" s="31" t="s">
        <v>11</v>
      </c>
      <c r="G18" s="7" t="s">
        <v>11</v>
      </c>
      <c r="H18" s="8" t="s">
        <v>12</v>
      </c>
      <c r="I18" s="139"/>
      <c r="J18" s="9" t="s">
        <v>41</v>
      </c>
      <c r="K18" s="9" t="s">
        <v>13</v>
      </c>
      <c r="L18" s="10" t="s">
        <v>14</v>
      </c>
      <c r="M18" s="9" t="s">
        <v>41</v>
      </c>
      <c r="N18" s="9" t="s">
        <v>13</v>
      </c>
      <c r="O18" s="10" t="s">
        <v>14</v>
      </c>
      <c r="P18" s="25" t="s">
        <v>15</v>
      </c>
    </row>
    <row r="19" spans="1:16" ht="18" customHeight="1">
      <c r="A19" s="2"/>
      <c r="B19" s="96">
        <v>4004</v>
      </c>
      <c r="C19" s="133" t="s">
        <v>138</v>
      </c>
      <c r="D19" s="134" t="s">
        <v>32</v>
      </c>
      <c r="E19" s="134" t="s">
        <v>36</v>
      </c>
      <c r="F19" s="14">
        <v>0.60619212962962965</v>
      </c>
      <c r="G19" s="11">
        <f>IF(F19&gt;H$16,F19-H$16,F19+24-H$16)</f>
        <v>3.674768518518523E-2</v>
      </c>
      <c r="H19" s="12">
        <f>HOUR(G19)*60*60+MINUTE(G19)*60+SECOND(G19)</f>
        <v>3175</v>
      </c>
      <c r="I19" s="88">
        <v>1.087</v>
      </c>
      <c r="J19" s="39">
        <f>H19*I19</f>
        <v>3451.2249999999999</v>
      </c>
      <c r="K19" s="13">
        <f t="shared" ref="K19:L21" si="7">RANK( J19, J$19:J$21,1)</f>
        <v>1</v>
      </c>
      <c r="L19" s="13">
        <f t="shared" si="7"/>
        <v>1</v>
      </c>
      <c r="M19" s="39">
        <f>H19*I19</f>
        <v>3451.2249999999999</v>
      </c>
      <c r="N19" s="13">
        <f t="shared" ref="N19:O21" si="8">RANK( M19, M$19:M$21,1)</f>
        <v>1</v>
      </c>
      <c r="O19" s="13">
        <f t="shared" si="8"/>
        <v>1</v>
      </c>
      <c r="P19" s="26">
        <f>O19*1</f>
        <v>1</v>
      </c>
    </row>
    <row r="20" spans="1:16" ht="18" customHeight="1">
      <c r="A20" s="2"/>
      <c r="B20" s="97">
        <v>364</v>
      </c>
      <c r="C20" s="113" t="s">
        <v>137</v>
      </c>
      <c r="D20" s="112" t="s">
        <v>22</v>
      </c>
      <c r="E20" s="112" t="s">
        <v>66</v>
      </c>
      <c r="F20" s="14">
        <v>0.60584490740740737</v>
      </c>
      <c r="G20" s="11">
        <f>IF(F20&gt;H$16,F20-H$16,F20+24-H$16)</f>
        <v>3.6400462962962954E-2</v>
      </c>
      <c r="H20" s="12">
        <f>HOUR(G20)*60*60+MINUTE(G20)*60+SECOND(G20)</f>
        <v>3145</v>
      </c>
      <c r="I20" s="88">
        <v>1.111</v>
      </c>
      <c r="J20" s="39">
        <f>H20*I20</f>
        <v>3494.0949999999998</v>
      </c>
      <c r="K20" s="13">
        <f t="shared" si="7"/>
        <v>2</v>
      </c>
      <c r="L20" s="13">
        <f t="shared" si="7"/>
        <v>2</v>
      </c>
      <c r="M20" s="39">
        <f>H20*I20</f>
        <v>3494.0949999999998</v>
      </c>
      <c r="N20" s="13">
        <f t="shared" si="8"/>
        <v>2</v>
      </c>
      <c r="O20" s="13">
        <f t="shared" si="8"/>
        <v>2</v>
      </c>
      <c r="P20" s="26">
        <f>O20*1</f>
        <v>2</v>
      </c>
    </row>
    <row r="21" spans="1:16" ht="18" customHeight="1">
      <c r="A21" s="2"/>
      <c r="B21" s="97">
        <v>28001</v>
      </c>
      <c r="C21" s="98" t="s">
        <v>92</v>
      </c>
      <c r="D21" s="9" t="s">
        <v>93</v>
      </c>
      <c r="E21" s="9" t="s">
        <v>94</v>
      </c>
      <c r="F21" s="14">
        <v>0.61094907407407406</v>
      </c>
      <c r="G21" s="11">
        <f>IF(F21&gt;H$16,F21-H$16,F21+24-H$16)</f>
        <v>4.1504629629629641E-2</v>
      </c>
      <c r="H21" s="12">
        <f>HOUR(G21)*60*60+MINUTE(G21)*60+SECOND(G21)</f>
        <v>3586</v>
      </c>
      <c r="I21" s="88">
        <v>1.0880000000000001</v>
      </c>
      <c r="J21" s="12">
        <f>H21*I21</f>
        <v>3901.5680000000002</v>
      </c>
      <c r="K21" s="13">
        <f t="shared" si="7"/>
        <v>3</v>
      </c>
      <c r="L21" s="13">
        <f t="shared" si="7"/>
        <v>3</v>
      </c>
      <c r="M21" s="12">
        <f>H21*I21</f>
        <v>3901.5680000000002</v>
      </c>
      <c r="N21" s="13">
        <f t="shared" si="8"/>
        <v>3</v>
      </c>
      <c r="O21" s="13">
        <f t="shared" si="8"/>
        <v>3</v>
      </c>
      <c r="P21" s="26">
        <f>O21*1</f>
        <v>3</v>
      </c>
    </row>
    <row r="22" spans="1:16" s="100" customFormat="1" ht="21" customHeight="1">
      <c r="A22" s="99" t="s">
        <v>56</v>
      </c>
      <c r="E22" s="1"/>
      <c r="F22" s="1"/>
      <c r="G22" s="101" t="s">
        <v>0</v>
      </c>
      <c r="H22" s="102">
        <v>0.57291666666666663</v>
      </c>
      <c r="I22" s="53"/>
      <c r="J22" s="4"/>
      <c r="K22" s="5"/>
      <c r="L22" s="1"/>
      <c r="M22" s="5"/>
      <c r="N22" s="5"/>
      <c r="O22" s="1"/>
      <c r="P22" s="103"/>
    </row>
    <row r="23" spans="1:16" ht="12" customHeight="1">
      <c r="A23" s="2"/>
      <c r="B23" s="20" t="s">
        <v>1</v>
      </c>
      <c r="C23" s="140" t="s">
        <v>2</v>
      </c>
      <c r="D23" s="142" t="s">
        <v>3</v>
      </c>
      <c r="E23" s="142" t="s">
        <v>4</v>
      </c>
      <c r="F23" s="6" t="s">
        <v>5</v>
      </c>
      <c r="G23" s="82" t="s">
        <v>6</v>
      </c>
      <c r="H23" s="83"/>
      <c r="I23" s="138" t="s">
        <v>7</v>
      </c>
      <c r="J23" s="84" t="s">
        <v>8</v>
      </c>
      <c r="K23" s="85"/>
      <c r="L23" s="86"/>
      <c r="M23" s="84" t="s">
        <v>9</v>
      </c>
      <c r="N23" s="85"/>
      <c r="O23" s="86"/>
      <c r="P23" s="24" t="s">
        <v>18</v>
      </c>
    </row>
    <row r="24" spans="1:16" ht="12" customHeight="1">
      <c r="A24" s="2"/>
      <c r="B24" s="21" t="s">
        <v>10</v>
      </c>
      <c r="C24" s="141"/>
      <c r="D24" s="143"/>
      <c r="E24" s="143"/>
      <c r="F24" s="31" t="s">
        <v>11</v>
      </c>
      <c r="G24" s="7" t="s">
        <v>11</v>
      </c>
      <c r="H24" s="8" t="s">
        <v>12</v>
      </c>
      <c r="I24" s="139"/>
      <c r="J24" s="9" t="s">
        <v>41</v>
      </c>
      <c r="K24" s="9" t="s">
        <v>13</v>
      </c>
      <c r="L24" s="10" t="s">
        <v>14</v>
      </c>
      <c r="M24" s="9" t="s">
        <v>41</v>
      </c>
      <c r="N24" s="9" t="s">
        <v>13</v>
      </c>
      <c r="O24" s="10" t="s">
        <v>14</v>
      </c>
      <c r="P24" s="25" t="s">
        <v>15</v>
      </c>
    </row>
    <row r="25" spans="1:16" ht="18" customHeight="1">
      <c r="A25" s="2"/>
      <c r="B25" s="97">
        <v>965</v>
      </c>
      <c r="C25" s="98" t="s">
        <v>74</v>
      </c>
      <c r="D25" s="9" t="s">
        <v>38</v>
      </c>
      <c r="E25" s="9" t="s">
        <v>99</v>
      </c>
      <c r="F25" s="14">
        <v>0.61126157407407411</v>
      </c>
      <c r="G25" s="11">
        <f t="shared" ref="G25:G34" si="9">IF(F25&gt;H$22,F25-H$22,F25+24-H$22)</f>
        <v>3.834490740740748E-2</v>
      </c>
      <c r="H25" s="12">
        <f t="shared" ref="H25:H34" si="10">HOUR(G25)*60*60+MINUTE(G25)*60+SECOND(G25)</f>
        <v>3313</v>
      </c>
      <c r="I25" s="89">
        <v>1.024</v>
      </c>
      <c r="J25" s="12">
        <f t="shared" ref="J25:J34" si="11">H25*I25</f>
        <v>3392.5120000000002</v>
      </c>
      <c r="K25" s="13">
        <f t="shared" ref="K25:L34" si="12">RANK( J25, J$25:J$36,1)</f>
        <v>1</v>
      </c>
      <c r="L25" s="13">
        <f t="shared" si="12"/>
        <v>1</v>
      </c>
      <c r="M25" s="12">
        <f t="shared" ref="M25:M34" si="13">H25*I25</f>
        <v>3392.5120000000002</v>
      </c>
      <c r="N25" s="13">
        <f t="shared" ref="N25:O34" si="14">RANK( M25, M$25:M$36,1)</f>
        <v>1</v>
      </c>
      <c r="O25" s="13">
        <f t="shared" si="14"/>
        <v>1</v>
      </c>
      <c r="P25" s="26">
        <f t="shared" ref="P25:P36" si="15">O25*1</f>
        <v>1</v>
      </c>
    </row>
    <row r="26" spans="1:16" ht="18" customHeight="1">
      <c r="A26" s="2"/>
      <c r="B26" s="97">
        <v>508</v>
      </c>
      <c r="C26" s="98" t="s">
        <v>25</v>
      </c>
      <c r="D26" s="9" t="s">
        <v>24</v>
      </c>
      <c r="E26" s="9" t="s">
        <v>70</v>
      </c>
      <c r="F26" s="14">
        <v>0.61144675925925929</v>
      </c>
      <c r="G26" s="11">
        <f t="shared" si="9"/>
        <v>3.8530092592592657E-2</v>
      </c>
      <c r="H26" s="12">
        <f t="shared" si="10"/>
        <v>3329</v>
      </c>
      <c r="I26" s="89">
        <v>1.036</v>
      </c>
      <c r="J26" s="12">
        <f t="shared" si="11"/>
        <v>3448.8440000000001</v>
      </c>
      <c r="K26" s="13">
        <f t="shared" si="12"/>
        <v>2</v>
      </c>
      <c r="L26" s="13">
        <f t="shared" si="12"/>
        <v>2</v>
      </c>
      <c r="M26" s="12">
        <f t="shared" si="13"/>
        <v>3448.8440000000001</v>
      </c>
      <c r="N26" s="13">
        <f t="shared" si="14"/>
        <v>2</v>
      </c>
      <c r="O26" s="13">
        <f t="shared" si="14"/>
        <v>2</v>
      </c>
      <c r="P26" s="26">
        <f t="shared" si="15"/>
        <v>2</v>
      </c>
    </row>
    <row r="27" spans="1:16" ht="18" customHeight="1">
      <c r="A27" s="2"/>
      <c r="B27" s="97">
        <v>10101</v>
      </c>
      <c r="C27" s="98" t="s">
        <v>100</v>
      </c>
      <c r="D27" s="9" t="s">
        <v>24</v>
      </c>
      <c r="E27" s="9" t="s">
        <v>97</v>
      </c>
      <c r="F27" s="14">
        <v>0.6118055555555556</v>
      </c>
      <c r="G27" s="11">
        <f t="shared" si="9"/>
        <v>3.8888888888888973E-2</v>
      </c>
      <c r="H27" s="12">
        <f t="shared" si="10"/>
        <v>3360</v>
      </c>
      <c r="I27" s="89">
        <v>1.0389999999999999</v>
      </c>
      <c r="J27" s="12">
        <f t="shared" si="11"/>
        <v>3491.04</v>
      </c>
      <c r="K27" s="13">
        <f t="shared" si="12"/>
        <v>3</v>
      </c>
      <c r="L27" s="13">
        <f t="shared" si="12"/>
        <v>3</v>
      </c>
      <c r="M27" s="12">
        <f t="shared" si="13"/>
        <v>3491.04</v>
      </c>
      <c r="N27" s="13">
        <f t="shared" si="14"/>
        <v>3</v>
      </c>
      <c r="O27" s="13">
        <f t="shared" si="14"/>
        <v>3</v>
      </c>
      <c r="P27" s="26">
        <f t="shared" si="15"/>
        <v>3</v>
      </c>
    </row>
    <row r="28" spans="1:16" ht="18" customHeight="1">
      <c r="A28" s="2"/>
      <c r="B28" s="97">
        <v>1955</v>
      </c>
      <c r="C28" s="98" t="s">
        <v>68</v>
      </c>
      <c r="D28" s="9" t="s">
        <v>23</v>
      </c>
      <c r="E28" s="9" t="s">
        <v>79</v>
      </c>
      <c r="F28" s="14">
        <v>0.61226851851851849</v>
      </c>
      <c r="G28" s="11">
        <f t="shared" si="9"/>
        <v>3.935185185185186E-2</v>
      </c>
      <c r="H28" s="12">
        <f t="shared" si="10"/>
        <v>3400</v>
      </c>
      <c r="I28" s="89">
        <v>1.0369999999999999</v>
      </c>
      <c r="J28" s="12">
        <f t="shared" si="11"/>
        <v>3525.7999999999997</v>
      </c>
      <c r="K28" s="13">
        <f t="shared" si="12"/>
        <v>4</v>
      </c>
      <c r="L28" s="13">
        <f t="shared" si="12"/>
        <v>4</v>
      </c>
      <c r="M28" s="12">
        <f t="shared" si="13"/>
        <v>3525.7999999999997</v>
      </c>
      <c r="N28" s="13">
        <f t="shared" si="14"/>
        <v>4</v>
      </c>
      <c r="O28" s="13">
        <f t="shared" si="14"/>
        <v>4</v>
      </c>
      <c r="P28" s="26">
        <f t="shared" si="15"/>
        <v>4</v>
      </c>
    </row>
    <row r="29" spans="1:16" ht="18" customHeight="1">
      <c r="A29" s="2"/>
      <c r="B29" s="97">
        <v>1010</v>
      </c>
      <c r="C29" s="98" t="s">
        <v>72</v>
      </c>
      <c r="D29" s="9" t="s">
        <v>24</v>
      </c>
      <c r="E29" s="9" t="s">
        <v>30</v>
      </c>
      <c r="F29" s="14">
        <v>0.6131712962962963</v>
      </c>
      <c r="G29" s="11">
        <f t="shared" si="9"/>
        <v>4.0254629629629668E-2</v>
      </c>
      <c r="H29" s="12">
        <f t="shared" si="10"/>
        <v>3478</v>
      </c>
      <c r="I29" s="89">
        <v>1.036</v>
      </c>
      <c r="J29" s="12">
        <f t="shared" si="11"/>
        <v>3603.2080000000001</v>
      </c>
      <c r="K29" s="13">
        <f t="shared" si="12"/>
        <v>5</v>
      </c>
      <c r="L29" s="13">
        <f t="shared" si="12"/>
        <v>5</v>
      </c>
      <c r="M29" s="12">
        <f t="shared" si="13"/>
        <v>3603.2080000000001</v>
      </c>
      <c r="N29" s="13">
        <f t="shared" si="14"/>
        <v>5</v>
      </c>
      <c r="O29" s="13">
        <f t="shared" si="14"/>
        <v>5</v>
      </c>
      <c r="P29" s="26">
        <f t="shared" si="15"/>
        <v>5</v>
      </c>
    </row>
    <row r="30" spans="1:16" ht="18" customHeight="1">
      <c r="A30" s="2"/>
      <c r="B30" s="97">
        <v>1014</v>
      </c>
      <c r="C30" s="98" t="s">
        <v>141</v>
      </c>
      <c r="D30" s="9" t="s">
        <v>24</v>
      </c>
      <c r="E30" s="9" t="s">
        <v>69</v>
      </c>
      <c r="F30" s="14">
        <v>0.61320601851851853</v>
      </c>
      <c r="G30" s="11">
        <f t="shared" si="9"/>
        <v>4.0289351851851896E-2</v>
      </c>
      <c r="H30" s="12">
        <f t="shared" si="10"/>
        <v>3481</v>
      </c>
      <c r="I30" s="89">
        <v>1.0369999999999999</v>
      </c>
      <c r="J30" s="12">
        <f t="shared" si="11"/>
        <v>3609.7969999999996</v>
      </c>
      <c r="K30" s="13">
        <f t="shared" si="12"/>
        <v>6</v>
      </c>
      <c r="L30" s="13">
        <f t="shared" si="12"/>
        <v>6</v>
      </c>
      <c r="M30" s="12">
        <f t="shared" si="13"/>
        <v>3609.7969999999996</v>
      </c>
      <c r="N30" s="13">
        <f t="shared" si="14"/>
        <v>6</v>
      </c>
      <c r="O30" s="13">
        <f t="shared" si="14"/>
        <v>6</v>
      </c>
      <c r="P30" s="26">
        <f t="shared" si="15"/>
        <v>6</v>
      </c>
    </row>
    <row r="31" spans="1:16" ht="18" customHeight="1">
      <c r="A31" s="2"/>
      <c r="B31" s="97">
        <v>1979</v>
      </c>
      <c r="C31" s="98" t="s">
        <v>139</v>
      </c>
      <c r="D31" s="9" t="s">
        <v>37</v>
      </c>
      <c r="E31" s="9" t="s">
        <v>29</v>
      </c>
      <c r="F31" s="14">
        <v>0.61284722222222221</v>
      </c>
      <c r="G31" s="11">
        <f t="shared" si="9"/>
        <v>3.993055555555558E-2</v>
      </c>
      <c r="H31" s="12">
        <f t="shared" si="10"/>
        <v>3450</v>
      </c>
      <c r="I31" s="90">
        <v>1.048</v>
      </c>
      <c r="J31" s="12">
        <f t="shared" si="11"/>
        <v>3615.6000000000004</v>
      </c>
      <c r="K31" s="13">
        <f t="shared" si="12"/>
        <v>7</v>
      </c>
      <c r="L31" s="13">
        <f t="shared" si="12"/>
        <v>7</v>
      </c>
      <c r="M31" s="12">
        <f t="shared" si="13"/>
        <v>3615.6000000000004</v>
      </c>
      <c r="N31" s="13">
        <f t="shared" si="14"/>
        <v>7</v>
      </c>
      <c r="O31" s="13">
        <f t="shared" si="14"/>
        <v>7</v>
      </c>
      <c r="P31" s="26">
        <f t="shared" si="15"/>
        <v>7</v>
      </c>
    </row>
    <row r="32" spans="1:16" ht="18" customHeight="1">
      <c r="A32" s="2"/>
      <c r="B32" s="97">
        <v>1582</v>
      </c>
      <c r="C32" s="98" t="s">
        <v>142</v>
      </c>
      <c r="D32" s="9" t="s">
        <v>24</v>
      </c>
      <c r="E32" s="9" t="s">
        <v>71</v>
      </c>
      <c r="F32" s="14">
        <v>0.61550925925925926</v>
      </c>
      <c r="G32" s="11">
        <f t="shared" si="9"/>
        <v>4.2592592592592626E-2</v>
      </c>
      <c r="H32" s="12">
        <f t="shared" si="10"/>
        <v>3680</v>
      </c>
      <c r="I32" s="90">
        <v>1.036</v>
      </c>
      <c r="J32" s="12">
        <f t="shared" si="11"/>
        <v>3812.48</v>
      </c>
      <c r="K32" s="13">
        <f t="shared" si="12"/>
        <v>8</v>
      </c>
      <c r="L32" s="13">
        <f t="shared" si="12"/>
        <v>8</v>
      </c>
      <c r="M32" s="12">
        <f t="shared" si="13"/>
        <v>3812.48</v>
      </c>
      <c r="N32" s="13">
        <f t="shared" si="14"/>
        <v>8</v>
      </c>
      <c r="O32" s="13">
        <f t="shared" si="14"/>
        <v>8</v>
      </c>
      <c r="P32" s="26">
        <f t="shared" si="15"/>
        <v>8</v>
      </c>
    </row>
    <row r="33" spans="1:16" ht="18" customHeight="1">
      <c r="A33" s="2"/>
      <c r="B33" s="97">
        <v>1101</v>
      </c>
      <c r="C33" s="98" t="s">
        <v>143</v>
      </c>
      <c r="D33" s="9" t="s">
        <v>38</v>
      </c>
      <c r="E33" s="9" t="s">
        <v>73</v>
      </c>
      <c r="F33" s="14">
        <v>0.62018518518518517</v>
      </c>
      <c r="G33" s="11">
        <f t="shared" si="9"/>
        <v>4.7268518518518543E-2</v>
      </c>
      <c r="H33" s="12">
        <f t="shared" si="10"/>
        <v>4084</v>
      </c>
      <c r="I33" s="90">
        <v>1.034</v>
      </c>
      <c r="J33" s="12">
        <f t="shared" si="11"/>
        <v>4222.8559999999998</v>
      </c>
      <c r="K33" s="13">
        <f t="shared" si="12"/>
        <v>9</v>
      </c>
      <c r="L33" s="13">
        <f t="shared" si="12"/>
        <v>9</v>
      </c>
      <c r="M33" s="12">
        <f t="shared" si="13"/>
        <v>4222.8559999999998</v>
      </c>
      <c r="N33" s="13">
        <f t="shared" si="14"/>
        <v>9</v>
      </c>
      <c r="O33" s="13">
        <f t="shared" si="14"/>
        <v>9</v>
      </c>
      <c r="P33" s="26">
        <f t="shared" si="15"/>
        <v>9</v>
      </c>
    </row>
    <row r="34" spans="1:16" ht="18" customHeight="1">
      <c r="A34" s="2"/>
      <c r="B34" s="97">
        <v>1775</v>
      </c>
      <c r="C34" s="98" t="s">
        <v>95</v>
      </c>
      <c r="D34" s="9" t="s">
        <v>23</v>
      </c>
      <c r="E34" s="9" t="s">
        <v>96</v>
      </c>
      <c r="F34" s="14">
        <v>0.62046296296296299</v>
      </c>
      <c r="G34" s="11">
        <f t="shared" si="9"/>
        <v>4.7546296296296364E-2</v>
      </c>
      <c r="H34" s="12">
        <f t="shared" si="10"/>
        <v>4108</v>
      </c>
      <c r="I34" s="90">
        <v>1.044</v>
      </c>
      <c r="J34" s="12">
        <f t="shared" si="11"/>
        <v>4288.7520000000004</v>
      </c>
      <c r="K34" s="13">
        <f t="shared" si="12"/>
        <v>10</v>
      </c>
      <c r="L34" s="13">
        <f t="shared" si="12"/>
        <v>10</v>
      </c>
      <c r="M34" s="12">
        <f t="shared" si="13"/>
        <v>4288.7520000000004</v>
      </c>
      <c r="N34" s="13">
        <f t="shared" si="14"/>
        <v>10</v>
      </c>
      <c r="O34" s="13">
        <f t="shared" si="14"/>
        <v>10</v>
      </c>
      <c r="P34" s="26">
        <f t="shared" si="15"/>
        <v>10</v>
      </c>
    </row>
    <row r="35" spans="1:16" ht="18" customHeight="1">
      <c r="A35" s="2"/>
      <c r="B35" s="97">
        <v>700007</v>
      </c>
      <c r="C35" s="98" t="s">
        <v>144</v>
      </c>
      <c r="D35" s="9" t="s">
        <v>38</v>
      </c>
      <c r="E35" s="9" t="s">
        <v>98</v>
      </c>
      <c r="F35" s="14" t="s">
        <v>155</v>
      </c>
      <c r="G35" s="11"/>
      <c r="H35" s="12"/>
      <c r="I35" s="90">
        <v>1.0329999999999999</v>
      </c>
      <c r="J35" s="12" t="s">
        <v>155</v>
      </c>
      <c r="K35" s="13"/>
      <c r="L35" s="13">
        <v>13</v>
      </c>
      <c r="M35" s="12" t="s">
        <v>155</v>
      </c>
      <c r="N35" s="13"/>
      <c r="O35" s="13">
        <v>13</v>
      </c>
      <c r="P35" s="26">
        <f t="shared" si="15"/>
        <v>13</v>
      </c>
    </row>
    <row r="36" spans="1:16" ht="18" customHeight="1">
      <c r="A36" s="2"/>
      <c r="B36" s="97">
        <v>10105</v>
      </c>
      <c r="C36" s="98" t="s">
        <v>140</v>
      </c>
      <c r="D36" s="9" t="s">
        <v>24</v>
      </c>
      <c r="E36" s="9" t="s">
        <v>67</v>
      </c>
      <c r="F36" s="14" t="s">
        <v>157</v>
      </c>
      <c r="G36" s="11"/>
      <c r="H36" s="12"/>
      <c r="I36" s="89">
        <v>1.038</v>
      </c>
      <c r="J36" s="12" t="s">
        <v>157</v>
      </c>
      <c r="K36" s="13"/>
      <c r="L36" s="13">
        <v>13</v>
      </c>
      <c r="M36" s="12" t="s">
        <v>157</v>
      </c>
      <c r="N36" s="13"/>
      <c r="O36" s="13">
        <v>13</v>
      </c>
      <c r="P36" s="26">
        <f t="shared" si="15"/>
        <v>13</v>
      </c>
    </row>
    <row r="37" spans="1:16" ht="12.75" customHeight="1">
      <c r="A37" s="2"/>
      <c r="B37" s="92"/>
      <c r="C37" s="93"/>
      <c r="D37" s="79"/>
      <c r="E37" s="79"/>
      <c r="F37" s="15"/>
      <c r="G37" s="16"/>
      <c r="H37" s="17"/>
      <c r="I37" s="54"/>
      <c r="J37" s="17"/>
      <c r="K37" s="18"/>
      <c r="L37" s="18"/>
      <c r="M37" s="17"/>
      <c r="N37" s="18"/>
      <c r="O37" s="18"/>
      <c r="P37" s="28"/>
    </row>
    <row r="38" spans="1:16" ht="15" customHeight="1">
      <c r="A38" s="47"/>
      <c r="B38" s="48"/>
      <c r="C38" s="107" t="s">
        <v>21</v>
      </c>
      <c r="E38" s="43"/>
      <c r="F38" s="43"/>
      <c r="G38" s="43"/>
      <c r="H38" s="43"/>
      <c r="I38" s="55"/>
      <c r="J38" s="49"/>
      <c r="K38" s="50"/>
      <c r="L38" s="106" t="s">
        <v>16</v>
      </c>
      <c r="M38" s="49"/>
      <c r="N38" s="18"/>
      <c r="O38" s="18"/>
      <c r="P38" s="28"/>
    </row>
    <row r="39" spans="1:16" ht="14.25">
      <c r="J39" s="43"/>
      <c r="K39" s="43"/>
      <c r="L39" s="18" t="s">
        <v>160</v>
      </c>
      <c r="M39" s="43"/>
    </row>
    <row r="40" spans="1:16" ht="14.25">
      <c r="J40" s="43"/>
      <c r="K40" s="43"/>
      <c r="L40" s="50"/>
      <c r="M40" s="43"/>
    </row>
    <row r="41" spans="1:16" ht="20.25" customHeight="1">
      <c r="A41" s="2"/>
      <c r="E41" s="44" t="s">
        <v>81</v>
      </c>
      <c r="F41" s="40"/>
      <c r="G41" s="2"/>
      <c r="I41" s="52"/>
      <c r="J41" s="3"/>
      <c r="K41" s="3"/>
      <c r="L41" s="3"/>
      <c r="M41" s="3"/>
      <c r="N41" s="3"/>
      <c r="O41" s="3"/>
      <c r="P41" s="19"/>
    </row>
    <row r="42" spans="1:16" ht="18.75" customHeight="1">
      <c r="A42" s="2"/>
      <c r="E42" s="45" t="s">
        <v>128</v>
      </c>
      <c r="F42" s="32"/>
      <c r="G42" s="2"/>
      <c r="I42" s="52"/>
      <c r="J42" s="3"/>
      <c r="K42" s="3"/>
      <c r="L42" s="3"/>
      <c r="M42" s="3"/>
      <c r="N42" s="3"/>
      <c r="O42" s="3"/>
      <c r="P42" s="19"/>
    </row>
    <row r="43" spans="1:16" ht="18.75" customHeight="1">
      <c r="A43" s="2"/>
      <c r="E43" s="45"/>
      <c r="F43" s="32"/>
      <c r="G43" s="2"/>
      <c r="I43" s="52"/>
      <c r="J43" s="3"/>
      <c r="K43" s="3"/>
      <c r="L43" s="3"/>
      <c r="M43" s="3"/>
      <c r="N43" s="3"/>
      <c r="O43" s="3"/>
      <c r="P43" s="19"/>
    </row>
    <row r="44" spans="1:16" s="100" customFormat="1" ht="24" customHeight="1">
      <c r="A44" s="99" t="s">
        <v>19</v>
      </c>
      <c r="B44" s="23"/>
      <c r="C44" s="23"/>
      <c r="D44" s="23"/>
      <c r="E44" s="1"/>
      <c r="F44" s="1"/>
      <c r="G44" s="101" t="s">
        <v>0</v>
      </c>
      <c r="H44" s="102">
        <v>0.57291666666666663</v>
      </c>
      <c r="I44" s="53"/>
      <c r="J44" s="4"/>
      <c r="K44" s="5"/>
      <c r="L44" s="1"/>
      <c r="M44" s="5"/>
      <c r="N44" s="5"/>
      <c r="O44" s="1"/>
      <c r="P44" s="103"/>
    </row>
    <row r="45" spans="1:16" ht="12" customHeight="1">
      <c r="A45" s="2"/>
      <c r="B45" s="20" t="s">
        <v>1</v>
      </c>
      <c r="C45" s="140" t="s">
        <v>2</v>
      </c>
      <c r="D45" s="142" t="s">
        <v>3</v>
      </c>
      <c r="E45" s="142" t="s">
        <v>4</v>
      </c>
      <c r="F45" s="6" t="s">
        <v>5</v>
      </c>
      <c r="G45" s="37" t="s">
        <v>6</v>
      </c>
      <c r="H45" s="38"/>
      <c r="I45" s="138" t="s">
        <v>7</v>
      </c>
      <c r="J45" s="34" t="s">
        <v>8</v>
      </c>
      <c r="K45" s="35"/>
      <c r="L45" s="36"/>
      <c r="M45" s="34" t="s">
        <v>9</v>
      </c>
      <c r="N45" s="35"/>
      <c r="O45" s="36"/>
      <c r="P45" s="24" t="s">
        <v>18</v>
      </c>
    </row>
    <row r="46" spans="1:16" ht="12" customHeight="1">
      <c r="A46" s="2"/>
      <c r="B46" s="21" t="s">
        <v>10</v>
      </c>
      <c r="C46" s="141"/>
      <c r="D46" s="143"/>
      <c r="E46" s="143"/>
      <c r="F46" s="31" t="s">
        <v>11</v>
      </c>
      <c r="G46" s="7" t="s">
        <v>11</v>
      </c>
      <c r="H46" s="8" t="s">
        <v>12</v>
      </c>
      <c r="I46" s="139"/>
      <c r="J46" s="9" t="s">
        <v>41</v>
      </c>
      <c r="K46" s="9" t="s">
        <v>13</v>
      </c>
      <c r="L46" s="10" t="s">
        <v>14</v>
      </c>
      <c r="M46" s="9" t="s">
        <v>41</v>
      </c>
      <c r="N46" s="9" t="s">
        <v>13</v>
      </c>
      <c r="O46" s="10" t="s">
        <v>14</v>
      </c>
      <c r="P46" s="25" t="s">
        <v>15</v>
      </c>
    </row>
    <row r="47" spans="1:16" ht="21" customHeight="1">
      <c r="A47" s="2"/>
      <c r="B47" s="96">
        <v>3939</v>
      </c>
      <c r="C47" s="96" t="s">
        <v>146</v>
      </c>
      <c r="D47" s="87" t="s">
        <v>28</v>
      </c>
      <c r="E47" s="9" t="s">
        <v>101</v>
      </c>
      <c r="F47" s="14">
        <v>0.61725694444444446</v>
      </c>
      <c r="G47" s="11">
        <f>IF(F47&gt;H$44,F47-H$44,F47+24-H$44)</f>
        <v>4.4340277777777826E-2</v>
      </c>
      <c r="H47" s="12">
        <f>HOUR(G47)*60*60+MINUTE(G47)*60+SECOND(G47)</f>
        <v>3831</v>
      </c>
      <c r="I47" s="89">
        <v>0.995</v>
      </c>
      <c r="J47" s="12">
        <f>H47*I47</f>
        <v>3811.8449999999998</v>
      </c>
      <c r="K47" s="13">
        <f t="shared" ref="K47:L50" si="16">RANK( J47, J$47:J$51,1)</f>
        <v>1</v>
      </c>
      <c r="L47" s="13">
        <f t="shared" si="16"/>
        <v>1</v>
      </c>
      <c r="M47" s="12">
        <f>H47*I47</f>
        <v>3811.8449999999998</v>
      </c>
      <c r="N47" s="13">
        <f t="shared" ref="N47:O50" si="17">RANK( M47, M$47:M$51,1)</f>
        <v>1</v>
      </c>
      <c r="O47" s="13">
        <f t="shared" si="17"/>
        <v>1</v>
      </c>
      <c r="P47" s="26">
        <f>O47*1</f>
        <v>1</v>
      </c>
    </row>
    <row r="48" spans="1:16" ht="21" customHeight="1">
      <c r="A48" s="2"/>
      <c r="B48" s="96">
        <v>2901</v>
      </c>
      <c r="C48" s="96" t="s">
        <v>148</v>
      </c>
      <c r="D48" s="87" t="s">
        <v>31</v>
      </c>
      <c r="E48" s="9" t="s">
        <v>80</v>
      </c>
      <c r="F48" s="14">
        <v>0.6178703703703704</v>
      </c>
      <c r="G48" s="11">
        <f>IF(F48&gt;H$44,F48-H$44,F48+24-H$44)</f>
        <v>4.4953703703703773E-2</v>
      </c>
      <c r="H48" s="12">
        <f>HOUR(G48)*60*60+MINUTE(G48)*60+SECOND(G48)</f>
        <v>3884</v>
      </c>
      <c r="I48" s="89">
        <v>0.98299999999999998</v>
      </c>
      <c r="J48" s="12">
        <f>H48*I48</f>
        <v>3817.9719999999998</v>
      </c>
      <c r="K48" s="13">
        <f t="shared" si="16"/>
        <v>2</v>
      </c>
      <c r="L48" s="13">
        <f t="shared" si="16"/>
        <v>2</v>
      </c>
      <c r="M48" s="12">
        <f>H48*I48</f>
        <v>3817.9719999999998</v>
      </c>
      <c r="N48" s="13">
        <f t="shared" si="17"/>
        <v>2</v>
      </c>
      <c r="O48" s="13">
        <f t="shared" si="17"/>
        <v>2</v>
      </c>
      <c r="P48" s="26">
        <f>O48*1</f>
        <v>2</v>
      </c>
    </row>
    <row r="49" spans="1:16" ht="21" customHeight="1">
      <c r="A49" s="2"/>
      <c r="B49" s="96">
        <v>275</v>
      </c>
      <c r="C49" s="96" t="s">
        <v>104</v>
      </c>
      <c r="D49" s="87" t="s">
        <v>75</v>
      </c>
      <c r="E49" s="9" t="s">
        <v>76</v>
      </c>
      <c r="F49" s="14">
        <v>0.61869212962962961</v>
      </c>
      <c r="G49" s="11">
        <f>IF(F49&gt;H$44,F49-H$44,F49+24-H$44)</f>
        <v>4.5775462962962976E-2</v>
      </c>
      <c r="H49" s="12">
        <f>HOUR(G49)*60*60+MINUTE(G49)*60+SECOND(G49)</f>
        <v>3955</v>
      </c>
      <c r="I49" s="89">
        <v>0.98199999999999998</v>
      </c>
      <c r="J49" s="12">
        <f>H49*I49</f>
        <v>3883.81</v>
      </c>
      <c r="K49" s="13">
        <f t="shared" si="16"/>
        <v>3</v>
      </c>
      <c r="L49" s="13">
        <f t="shared" si="16"/>
        <v>3</v>
      </c>
      <c r="M49" s="12">
        <f>H49*I49</f>
        <v>3883.81</v>
      </c>
      <c r="N49" s="13">
        <f t="shared" si="17"/>
        <v>3</v>
      </c>
      <c r="O49" s="13">
        <f t="shared" si="17"/>
        <v>3</v>
      </c>
      <c r="P49" s="26">
        <f>O49*1</f>
        <v>3</v>
      </c>
    </row>
    <row r="50" spans="1:16" ht="21" customHeight="1">
      <c r="A50" s="2"/>
      <c r="B50" s="96" t="s">
        <v>27</v>
      </c>
      <c r="C50" s="96" t="s">
        <v>145</v>
      </c>
      <c r="D50" s="87" t="s">
        <v>26</v>
      </c>
      <c r="E50" s="9" t="s">
        <v>40</v>
      </c>
      <c r="F50" s="14">
        <v>0.61759259259259258</v>
      </c>
      <c r="G50" s="11">
        <f>IF(F50&gt;H$44,F50-H$44,F50+24-H$44)</f>
        <v>4.4675925925925952E-2</v>
      </c>
      <c r="H50" s="12">
        <f>HOUR(G50)*60*60+MINUTE(G50)*60+SECOND(G50)</f>
        <v>3860</v>
      </c>
      <c r="I50" s="89">
        <v>1.012</v>
      </c>
      <c r="J50" s="12">
        <f>H50*I50</f>
        <v>3906.32</v>
      </c>
      <c r="K50" s="13">
        <f t="shared" si="16"/>
        <v>4</v>
      </c>
      <c r="L50" s="13">
        <f t="shared" si="16"/>
        <v>4</v>
      </c>
      <c r="M50" s="12">
        <f>H50*I50</f>
        <v>3906.32</v>
      </c>
      <c r="N50" s="13">
        <f t="shared" si="17"/>
        <v>4</v>
      </c>
      <c r="O50" s="13">
        <f t="shared" si="17"/>
        <v>4</v>
      </c>
      <c r="P50" s="26">
        <f>O50*1</f>
        <v>4</v>
      </c>
    </row>
    <row r="51" spans="1:16" ht="21" customHeight="1">
      <c r="A51" s="2"/>
      <c r="B51" s="96">
        <v>4081</v>
      </c>
      <c r="C51" s="96" t="s">
        <v>147</v>
      </c>
      <c r="D51" s="87" t="s">
        <v>102</v>
      </c>
      <c r="E51" s="9" t="s">
        <v>103</v>
      </c>
      <c r="F51" s="14" t="s">
        <v>157</v>
      </c>
      <c r="G51" s="11"/>
      <c r="H51" s="12"/>
      <c r="I51" s="89">
        <v>0.98299999999999998</v>
      </c>
      <c r="J51" s="12" t="s">
        <v>157</v>
      </c>
      <c r="K51" s="13"/>
      <c r="L51" s="13">
        <v>6</v>
      </c>
      <c r="M51" s="12" t="s">
        <v>157</v>
      </c>
      <c r="N51" s="13"/>
      <c r="O51" s="13">
        <v>6</v>
      </c>
      <c r="P51" s="26">
        <f>O51*1</f>
        <v>6</v>
      </c>
    </row>
    <row r="52" spans="1:16" s="100" customFormat="1" ht="24" customHeight="1">
      <c r="A52" s="99" t="s">
        <v>20</v>
      </c>
      <c r="B52" s="23"/>
      <c r="C52" s="23"/>
      <c r="D52" s="23"/>
      <c r="E52" s="1"/>
      <c r="F52" s="1"/>
      <c r="G52" s="101" t="s">
        <v>0</v>
      </c>
      <c r="H52" s="102">
        <v>0.57291666666666663</v>
      </c>
      <c r="I52" s="53"/>
      <c r="J52" s="4"/>
      <c r="K52" s="5"/>
      <c r="L52" s="1"/>
      <c r="M52" s="5"/>
      <c r="N52" s="5"/>
      <c r="O52" s="1"/>
      <c r="P52" s="103"/>
    </row>
    <row r="53" spans="1:16" ht="12.95" customHeight="1">
      <c r="A53" s="2"/>
      <c r="B53" s="20" t="s">
        <v>1</v>
      </c>
      <c r="C53" s="140" t="s">
        <v>2</v>
      </c>
      <c r="D53" s="142" t="s">
        <v>3</v>
      </c>
      <c r="E53" s="142" t="s">
        <v>4</v>
      </c>
      <c r="F53" s="6" t="s">
        <v>5</v>
      </c>
      <c r="G53" s="37" t="s">
        <v>6</v>
      </c>
      <c r="H53" s="38"/>
      <c r="I53" s="138" t="s">
        <v>7</v>
      </c>
      <c r="J53" s="34" t="s">
        <v>8</v>
      </c>
      <c r="K53" s="35"/>
      <c r="L53" s="36"/>
      <c r="M53" s="34" t="s">
        <v>9</v>
      </c>
      <c r="N53" s="35"/>
      <c r="O53" s="36"/>
      <c r="P53" s="24" t="s">
        <v>18</v>
      </c>
    </row>
    <row r="54" spans="1:16" ht="12.95" customHeight="1">
      <c r="A54" s="2"/>
      <c r="B54" s="21" t="s">
        <v>10</v>
      </c>
      <c r="C54" s="141"/>
      <c r="D54" s="143"/>
      <c r="E54" s="143"/>
      <c r="F54" s="31" t="s">
        <v>11</v>
      </c>
      <c r="G54" s="7" t="s">
        <v>11</v>
      </c>
      <c r="H54" s="8" t="s">
        <v>12</v>
      </c>
      <c r="I54" s="139"/>
      <c r="J54" s="9" t="s">
        <v>41</v>
      </c>
      <c r="K54" s="9" t="s">
        <v>13</v>
      </c>
      <c r="L54" s="10" t="s">
        <v>14</v>
      </c>
      <c r="M54" s="9" t="s">
        <v>41</v>
      </c>
      <c r="N54" s="9" t="s">
        <v>13</v>
      </c>
      <c r="O54" s="10" t="s">
        <v>14</v>
      </c>
      <c r="P54" s="25" t="s">
        <v>15</v>
      </c>
    </row>
    <row r="55" spans="1:16" ht="21" customHeight="1">
      <c r="A55" s="2"/>
      <c r="B55" s="97">
        <v>351</v>
      </c>
      <c r="C55" s="98" t="s">
        <v>152</v>
      </c>
      <c r="D55" s="9" t="s">
        <v>78</v>
      </c>
      <c r="E55" s="9" t="s">
        <v>124</v>
      </c>
      <c r="F55" s="14">
        <v>0.62233796296296295</v>
      </c>
      <c r="G55" s="11">
        <f t="shared" ref="G55:G63" si="18">IF(F55&gt;H$52,F55-H$52,F55+24-H$52)</f>
        <v>4.9421296296296324E-2</v>
      </c>
      <c r="H55" s="12">
        <f t="shared" ref="H55:H63" si="19">HOUR(G55)*60*60+MINUTE(G55)*60+SECOND(G55)</f>
        <v>4270</v>
      </c>
      <c r="I55" s="89">
        <v>0.91</v>
      </c>
      <c r="J55" s="12">
        <f t="shared" ref="J55:J63" si="20">H55*I55</f>
        <v>3885.7000000000003</v>
      </c>
      <c r="K55" s="13">
        <f t="shared" ref="K55:L63" si="21">RANK( J55, J$55:J$64,1)</f>
        <v>1</v>
      </c>
      <c r="L55" s="13">
        <f t="shared" si="21"/>
        <v>1</v>
      </c>
      <c r="M55" s="12">
        <f t="shared" ref="M55:M62" si="22">H55*I55</f>
        <v>3885.7000000000003</v>
      </c>
      <c r="N55" s="13">
        <f t="shared" ref="N55:O62" si="23">RANK( M55, M$55:M$64,1)</f>
        <v>1</v>
      </c>
      <c r="O55" s="13">
        <f t="shared" si="23"/>
        <v>1</v>
      </c>
      <c r="P55" s="26">
        <f t="shared" ref="P55:P64" si="24">O55*1</f>
        <v>1</v>
      </c>
    </row>
    <row r="56" spans="1:16" ht="21" customHeight="1">
      <c r="A56" s="2"/>
      <c r="B56" s="97">
        <v>9101</v>
      </c>
      <c r="C56" s="98" t="s">
        <v>150</v>
      </c>
      <c r="D56" s="9" t="s">
        <v>77</v>
      </c>
      <c r="E56" s="9" t="s">
        <v>43</v>
      </c>
      <c r="F56" s="14">
        <v>0.62146990740740737</v>
      </c>
      <c r="G56" s="11">
        <f t="shared" si="18"/>
        <v>4.8553240740740744E-2</v>
      </c>
      <c r="H56" s="12">
        <f t="shared" si="19"/>
        <v>4195</v>
      </c>
      <c r="I56" s="89">
        <v>0.95499999999999996</v>
      </c>
      <c r="J56" s="12">
        <f t="shared" si="20"/>
        <v>4006.2249999999999</v>
      </c>
      <c r="K56" s="13">
        <f t="shared" si="21"/>
        <v>2</v>
      </c>
      <c r="L56" s="13">
        <f t="shared" si="21"/>
        <v>2</v>
      </c>
      <c r="M56" s="12">
        <f t="shared" si="22"/>
        <v>4006.2249999999999</v>
      </c>
      <c r="N56" s="13">
        <f t="shared" si="23"/>
        <v>2</v>
      </c>
      <c r="O56" s="13">
        <f t="shared" si="23"/>
        <v>2</v>
      </c>
      <c r="P56" s="26">
        <f t="shared" si="24"/>
        <v>2</v>
      </c>
    </row>
    <row r="57" spans="1:16" ht="21" customHeight="1">
      <c r="A57" s="2"/>
      <c r="B57" s="96">
        <v>348</v>
      </c>
      <c r="C57" s="96" t="s">
        <v>149</v>
      </c>
      <c r="D57" s="87" t="s">
        <v>105</v>
      </c>
      <c r="E57" s="9" t="s">
        <v>106</v>
      </c>
      <c r="F57" s="14">
        <v>0.62269675925925927</v>
      </c>
      <c r="G57" s="11">
        <f t="shared" si="18"/>
        <v>4.978009259259264E-2</v>
      </c>
      <c r="H57" s="12">
        <f t="shared" si="19"/>
        <v>4301</v>
      </c>
      <c r="I57" s="89">
        <v>0.95899999999999996</v>
      </c>
      <c r="J57" s="12">
        <f t="shared" si="20"/>
        <v>4124.6589999999997</v>
      </c>
      <c r="K57" s="13">
        <f t="shared" si="21"/>
        <v>3</v>
      </c>
      <c r="L57" s="13">
        <f t="shared" si="21"/>
        <v>3</v>
      </c>
      <c r="M57" s="12">
        <f t="shared" si="22"/>
        <v>4124.6589999999997</v>
      </c>
      <c r="N57" s="13">
        <f t="shared" si="23"/>
        <v>3</v>
      </c>
      <c r="O57" s="13">
        <f t="shared" si="23"/>
        <v>3</v>
      </c>
      <c r="P57" s="26">
        <f t="shared" si="24"/>
        <v>3</v>
      </c>
    </row>
    <row r="58" spans="1:16" ht="21" customHeight="1">
      <c r="A58" s="2"/>
      <c r="B58" s="97">
        <v>878</v>
      </c>
      <c r="C58" s="98" t="s">
        <v>151</v>
      </c>
      <c r="D58" s="9" t="s">
        <v>122</v>
      </c>
      <c r="E58" s="9" t="s">
        <v>123</v>
      </c>
      <c r="F58" s="14">
        <v>0.62637731481481485</v>
      </c>
      <c r="G58" s="11">
        <f t="shared" si="18"/>
        <v>5.3460648148148215E-2</v>
      </c>
      <c r="H58" s="12">
        <f t="shared" si="19"/>
        <v>4619</v>
      </c>
      <c r="I58" s="89">
        <v>0.92200000000000004</v>
      </c>
      <c r="J58" s="12">
        <f t="shared" si="20"/>
        <v>4258.7179999999998</v>
      </c>
      <c r="K58" s="13">
        <f t="shared" si="21"/>
        <v>4</v>
      </c>
      <c r="L58" s="13">
        <f t="shared" si="21"/>
        <v>4</v>
      </c>
      <c r="M58" s="12">
        <f t="shared" si="22"/>
        <v>4258.7179999999998</v>
      </c>
      <c r="N58" s="13">
        <f t="shared" si="23"/>
        <v>4</v>
      </c>
      <c r="O58" s="13">
        <f t="shared" si="23"/>
        <v>4</v>
      </c>
      <c r="P58" s="26">
        <f t="shared" si="24"/>
        <v>4</v>
      </c>
    </row>
    <row r="59" spans="1:16" ht="21" customHeight="1">
      <c r="A59" s="2"/>
      <c r="B59" s="96">
        <v>1267</v>
      </c>
      <c r="C59" s="96" t="s">
        <v>112</v>
      </c>
      <c r="D59" s="87" t="s">
        <v>108</v>
      </c>
      <c r="E59" s="9" t="s">
        <v>113</v>
      </c>
      <c r="F59" s="14">
        <v>0.6291782407407408</v>
      </c>
      <c r="G59" s="11">
        <f t="shared" si="18"/>
        <v>5.6261574074074172E-2</v>
      </c>
      <c r="H59" s="12">
        <f t="shared" si="19"/>
        <v>4861</v>
      </c>
      <c r="I59" s="89">
        <v>0.95799999999999996</v>
      </c>
      <c r="J59" s="12">
        <f t="shared" si="20"/>
        <v>4656.8379999999997</v>
      </c>
      <c r="K59" s="13">
        <f t="shared" si="21"/>
        <v>6</v>
      </c>
      <c r="L59" s="13">
        <f t="shared" si="21"/>
        <v>6</v>
      </c>
      <c r="M59" s="12">
        <f t="shared" si="22"/>
        <v>4656.8379999999997</v>
      </c>
      <c r="N59" s="13">
        <f t="shared" si="23"/>
        <v>5</v>
      </c>
      <c r="O59" s="13">
        <f t="shared" si="23"/>
        <v>5</v>
      </c>
      <c r="P59" s="26">
        <f t="shared" si="24"/>
        <v>5</v>
      </c>
    </row>
    <row r="60" spans="1:16" ht="21" customHeight="1">
      <c r="A60" s="2"/>
      <c r="B60" s="96">
        <v>1266</v>
      </c>
      <c r="C60" s="96" t="s">
        <v>110</v>
      </c>
      <c r="D60" s="87" t="s">
        <v>108</v>
      </c>
      <c r="E60" s="9" t="s">
        <v>111</v>
      </c>
      <c r="F60" s="14">
        <v>0.63113425925925926</v>
      </c>
      <c r="G60" s="11">
        <f t="shared" si="18"/>
        <v>5.8217592592592626E-2</v>
      </c>
      <c r="H60" s="12">
        <f t="shared" si="19"/>
        <v>5030</v>
      </c>
      <c r="I60" s="89">
        <v>0.95799999999999996</v>
      </c>
      <c r="J60" s="12">
        <f t="shared" si="20"/>
        <v>4818.74</v>
      </c>
      <c r="K60" s="13">
        <f t="shared" si="21"/>
        <v>7</v>
      </c>
      <c r="L60" s="13">
        <f t="shared" si="21"/>
        <v>7</v>
      </c>
      <c r="M60" s="12">
        <f t="shared" si="22"/>
        <v>4818.74</v>
      </c>
      <c r="N60" s="13">
        <f t="shared" si="23"/>
        <v>6</v>
      </c>
      <c r="O60" s="13">
        <f t="shared" si="23"/>
        <v>6</v>
      </c>
      <c r="P60" s="26">
        <f t="shared" si="24"/>
        <v>6</v>
      </c>
    </row>
    <row r="61" spans="1:16" ht="21" customHeight="1">
      <c r="A61" s="2"/>
      <c r="B61" s="97">
        <v>1555</v>
      </c>
      <c r="C61" s="98" t="s">
        <v>119</v>
      </c>
      <c r="D61" s="9" t="s">
        <v>120</v>
      </c>
      <c r="E61" s="9" t="s">
        <v>121</v>
      </c>
      <c r="F61" s="14">
        <v>0.63165509259259256</v>
      </c>
      <c r="G61" s="11">
        <f t="shared" si="18"/>
        <v>5.873842592592593E-2</v>
      </c>
      <c r="H61" s="12">
        <f t="shared" si="19"/>
        <v>5075</v>
      </c>
      <c r="I61" s="89">
        <v>0.95099999999999996</v>
      </c>
      <c r="J61" s="12">
        <f t="shared" si="20"/>
        <v>4826.3249999999998</v>
      </c>
      <c r="K61" s="13">
        <f t="shared" si="21"/>
        <v>8</v>
      </c>
      <c r="L61" s="13">
        <f t="shared" si="21"/>
        <v>8</v>
      </c>
      <c r="M61" s="12">
        <f t="shared" si="22"/>
        <v>4826.3249999999998</v>
      </c>
      <c r="N61" s="13">
        <f t="shared" si="23"/>
        <v>7</v>
      </c>
      <c r="O61" s="13">
        <f t="shared" si="23"/>
        <v>7</v>
      </c>
      <c r="P61" s="26">
        <f t="shared" si="24"/>
        <v>7</v>
      </c>
    </row>
    <row r="62" spans="1:16" ht="21" customHeight="1">
      <c r="A62" s="2"/>
      <c r="B62" s="96">
        <v>1265</v>
      </c>
      <c r="C62" s="96" t="s">
        <v>107</v>
      </c>
      <c r="D62" s="87" t="s">
        <v>108</v>
      </c>
      <c r="E62" s="9" t="s">
        <v>109</v>
      </c>
      <c r="F62" s="14">
        <v>0.63570601851851849</v>
      </c>
      <c r="G62" s="11">
        <f t="shared" si="18"/>
        <v>6.278935185185186E-2</v>
      </c>
      <c r="H62" s="12">
        <f t="shared" si="19"/>
        <v>5425</v>
      </c>
      <c r="I62" s="89">
        <v>0.95799999999999996</v>
      </c>
      <c r="J62" s="12">
        <f t="shared" si="20"/>
        <v>5197.1499999999996</v>
      </c>
      <c r="K62" s="13">
        <f t="shared" si="21"/>
        <v>9</v>
      </c>
      <c r="L62" s="13">
        <f t="shared" si="21"/>
        <v>9</v>
      </c>
      <c r="M62" s="12">
        <f t="shared" si="22"/>
        <v>5197.1499999999996</v>
      </c>
      <c r="N62" s="13">
        <f t="shared" si="23"/>
        <v>8</v>
      </c>
      <c r="O62" s="13">
        <f t="shared" si="23"/>
        <v>8</v>
      </c>
      <c r="P62" s="26">
        <f t="shared" si="24"/>
        <v>8</v>
      </c>
    </row>
    <row r="63" spans="1:16" ht="21" customHeight="1">
      <c r="A63" s="2"/>
      <c r="B63" s="96">
        <v>801</v>
      </c>
      <c r="C63" s="96" t="s">
        <v>116</v>
      </c>
      <c r="D63" s="87" t="s">
        <v>117</v>
      </c>
      <c r="E63" s="9" t="s">
        <v>118</v>
      </c>
      <c r="F63" s="14">
        <v>0.6277314814814815</v>
      </c>
      <c r="G63" s="11">
        <f t="shared" si="18"/>
        <v>5.4814814814814872E-2</v>
      </c>
      <c r="H63" s="12">
        <f t="shared" si="19"/>
        <v>4736</v>
      </c>
      <c r="I63" s="89">
        <v>0.95599999999999996</v>
      </c>
      <c r="J63" s="12">
        <f t="shared" si="20"/>
        <v>4527.616</v>
      </c>
      <c r="K63" s="13">
        <f t="shared" si="21"/>
        <v>5</v>
      </c>
      <c r="L63" s="13">
        <f t="shared" si="21"/>
        <v>5</v>
      </c>
      <c r="M63" s="12" t="s">
        <v>157</v>
      </c>
      <c r="N63" s="13"/>
      <c r="O63" s="13">
        <v>10</v>
      </c>
      <c r="P63" s="26">
        <f t="shared" si="24"/>
        <v>10</v>
      </c>
    </row>
    <row r="64" spans="1:16" ht="21" customHeight="1">
      <c r="A64" s="2"/>
      <c r="B64" s="96">
        <v>1268</v>
      </c>
      <c r="C64" s="96" t="s">
        <v>114</v>
      </c>
      <c r="D64" s="87" t="s">
        <v>108</v>
      </c>
      <c r="E64" s="9" t="s">
        <v>115</v>
      </c>
      <c r="F64" s="14" t="s">
        <v>154</v>
      </c>
      <c r="G64" s="11"/>
      <c r="H64" s="12"/>
      <c r="I64" s="89">
        <v>0.95799999999999996</v>
      </c>
      <c r="J64" s="12" t="s">
        <v>154</v>
      </c>
      <c r="K64" s="13"/>
      <c r="L64" s="13">
        <v>11</v>
      </c>
      <c r="M64" s="12" t="s">
        <v>154</v>
      </c>
      <c r="N64" s="13"/>
      <c r="O64" s="13">
        <v>11</v>
      </c>
      <c r="P64" s="26">
        <f t="shared" si="24"/>
        <v>11</v>
      </c>
    </row>
    <row r="65" spans="1:16" s="100" customFormat="1" ht="24" customHeight="1">
      <c r="A65" s="99" t="s">
        <v>42</v>
      </c>
      <c r="B65" s="23"/>
      <c r="C65" s="23"/>
      <c r="D65" s="23"/>
      <c r="E65" s="1"/>
      <c r="F65" s="1"/>
      <c r="G65" s="101" t="s">
        <v>0</v>
      </c>
      <c r="H65" s="102">
        <v>0.57291666666666663</v>
      </c>
      <c r="I65" s="53"/>
      <c r="J65" s="4"/>
      <c r="K65" s="5"/>
      <c r="L65" s="1"/>
      <c r="M65" s="5"/>
      <c r="N65" s="5"/>
      <c r="O65" s="1"/>
      <c r="P65" s="103"/>
    </row>
    <row r="66" spans="1:16" ht="15" customHeight="1">
      <c r="A66" s="2"/>
      <c r="B66" s="20" t="s">
        <v>1</v>
      </c>
      <c r="C66" s="140" t="s">
        <v>2</v>
      </c>
      <c r="D66" s="142" t="s">
        <v>3</v>
      </c>
      <c r="E66" s="142" t="s">
        <v>4</v>
      </c>
      <c r="F66" s="6" t="s">
        <v>5</v>
      </c>
      <c r="G66" s="37" t="s">
        <v>6</v>
      </c>
      <c r="H66" s="38"/>
      <c r="I66" s="138" t="s">
        <v>17</v>
      </c>
      <c r="J66" s="34" t="s">
        <v>8</v>
      </c>
      <c r="K66" s="35"/>
      <c r="L66" s="36"/>
      <c r="M66" s="34" t="s">
        <v>9</v>
      </c>
      <c r="N66" s="35"/>
      <c r="O66" s="36"/>
      <c r="P66" s="24" t="s">
        <v>18</v>
      </c>
    </row>
    <row r="67" spans="1:16" ht="15" customHeight="1">
      <c r="A67" s="2"/>
      <c r="B67" s="21" t="s">
        <v>10</v>
      </c>
      <c r="C67" s="141"/>
      <c r="D67" s="143"/>
      <c r="E67" s="143"/>
      <c r="F67" s="31" t="s">
        <v>11</v>
      </c>
      <c r="G67" s="7" t="s">
        <v>11</v>
      </c>
      <c r="H67" s="8" t="s">
        <v>12</v>
      </c>
      <c r="I67" s="139"/>
      <c r="J67" s="9" t="s">
        <v>41</v>
      </c>
      <c r="K67" s="9" t="s">
        <v>13</v>
      </c>
      <c r="L67" s="10" t="s">
        <v>14</v>
      </c>
      <c r="M67" s="9" t="s">
        <v>41</v>
      </c>
      <c r="N67" s="9" t="s">
        <v>13</v>
      </c>
      <c r="O67" s="10" t="s">
        <v>14</v>
      </c>
      <c r="P67" s="25" t="s">
        <v>15</v>
      </c>
    </row>
    <row r="68" spans="1:16" ht="21" customHeight="1">
      <c r="A68" s="2"/>
      <c r="B68" s="97">
        <v>1611</v>
      </c>
      <c r="C68" s="132" t="s">
        <v>125</v>
      </c>
      <c r="D68" s="9" t="s">
        <v>126</v>
      </c>
      <c r="E68" s="9" t="s">
        <v>127</v>
      </c>
      <c r="F68" s="14">
        <v>0.62769675925925927</v>
      </c>
      <c r="G68" s="11">
        <f>IF(F68&gt;H$65,F68-H$65,F68+24-H$65)</f>
        <v>5.4780092592592644E-2</v>
      </c>
      <c r="H68" s="12">
        <f>HOUR(G68)*60*60+MINUTE(G68)*60+SECOND(G68)</f>
        <v>4733</v>
      </c>
      <c r="I68" s="91">
        <v>0.99099999999999999</v>
      </c>
      <c r="J68" s="12">
        <f>H68*I68</f>
        <v>4690.4030000000002</v>
      </c>
      <c r="K68" s="13">
        <f>RANK( J68, J$68:J$68,1)</f>
        <v>1</v>
      </c>
      <c r="L68" s="13">
        <f>RANK( K68, K$68:K$68,1)</f>
        <v>1</v>
      </c>
      <c r="M68" s="12">
        <f>K68*L68</f>
        <v>1</v>
      </c>
      <c r="N68" s="13">
        <f>RANK( M68, M$68:M$68,1)</f>
        <v>1</v>
      </c>
      <c r="O68" s="13">
        <f>RANK( N68, N$68:N$68,1)</f>
        <v>1</v>
      </c>
      <c r="P68" s="26">
        <f>O68*1</f>
        <v>1</v>
      </c>
    </row>
    <row r="69" spans="1:16" ht="15.75" customHeight="1">
      <c r="A69" s="2"/>
      <c r="B69" s="46"/>
      <c r="C69" s="46" t="s">
        <v>153</v>
      </c>
      <c r="D69" s="41"/>
      <c r="E69" s="41"/>
      <c r="F69" s="15"/>
      <c r="G69" s="16"/>
      <c r="H69" s="17"/>
      <c r="I69" s="42"/>
      <c r="J69" s="17"/>
      <c r="K69" s="18"/>
      <c r="L69" s="18"/>
      <c r="M69" s="17"/>
      <c r="N69" s="18"/>
      <c r="O69" s="18"/>
      <c r="P69" s="28"/>
    </row>
    <row r="70" spans="1:16" ht="15.75" customHeight="1">
      <c r="A70" s="2"/>
      <c r="B70" s="46"/>
      <c r="C70" s="46"/>
      <c r="D70" s="41"/>
      <c r="E70" s="41"/>
      <c r="F70" s="15"/>
      <c r="G70" s="16"/>
      <c r="H70" s="17"/>
      <c r="I70" s="42"/>
      <c r="J70" s="17"/>
      <c r="K70" s="18"/>
      <c r="L70" s="18"/>
      <c r="M70" s="17"/>
      <c r="N70" s="18"/>
      <c r="O70" s="18"/>
      <c r="P70" s="28"/>
    </row>
    <row r="71" spans="1:16" ht="15" customHeight="1">
      <c r="A71" s="47"/>
      <c r="B71" s="48"/>
      <c r="C71" s="107" t="s">
        <v>21</v>
      </c>
      <c r="E71" s="43"/>
      <c r="F71" s="43"/>
      <c r="G71" s="43"/>
      <c r="H71" s="43"/>
      <c r="I71" s="55"/>
      <c r="J71" s="49"/>
      <c r="K71" s="50"/>
      <c r="L71" s="106" t="s">
        <v>16</v>
      </c>
      <c r="M71" s="49"/>
      <c r="N71" s="18"/>
      <c r="O71" s="18"/>
      <c r="P71" s="28"/>
    </row>
    <row r="72" spans="1:16" ht="14.25">
      <c r="J72" s="43"/>
      <c r="K72" s="43"/>
      <c r="L72" s="18" t="s">
        <v>160</v>
      </c>
      <c r="M72" s="43"/>
    </row>
    <row r="73" spans="1:16">
      <c r="A73" s="2"/>
      <c r="C73" s="23"/>
      <c r="D73" s="23"/>
      <c r="F73" s="15"/>
      <c r="G73" s="16"/>
      <c r="H73" s="17"/>
      <c r="I73" s="29"/>
      <c r="J73" s="17"/>
      <c r="K73" s="18"/>
      <c r="L73" s="18"/>
      <c r="M73" s="22"/>
      <c r="N73" s="18"/>
      <c r="O73" s="18"/>
      <c r="P73" s="28"/>
    </row>
    <row r="74" spans="1:16">
      <c r="A74" s="2"/>
      <c r="B74" s="23"/>
      <c r="C74" s="23"/>
      <c r="D74" s="23"/>
      <c r="E74" s="23"/>
      <c r="F74" s="15"/>
      <c r="G74" s="18"/>
      <c r="H74" s="28"/>
      <c r="I74"/>
      <c r="P74"/>
    </row>
    <row r="75" spans="1:16">
      <c r="H75" s="27"/>
      <c r="I75"/>
      <c r="P75"/>
    </row>
    <row r="76" spans="1:16">
      <c r="H76" s="27"/>
      <c r="I76"/>
      <c r="P76"/>
    </row>
    <row r="77" spans="1:16">
      <c r="H77" s="27"/>
      <c r="I77"/>
      <c r="P77"/>
    </row>
  </sheetData>
  <sortState ref="A63:P64">
    <sortCondition descending="1" ref="M63:M64"/>
  </sortState>
  <mergeCells count="24">
    <mergeCell ref="C66:C67"/>
    <mergeCell ref="D66:D67"/>
    <mergeCell ref="E66:E67"/>
    <mergeCell ref="I66:I67"/>
    <mergeCell ref="E17:E18"/>
    <mergeCell ref="I17:I18"/>
    <mergeCell ref="C23:C24"/>
    <mergeCell ref="D23:D24"/>
    <mergeCell ref="E23:E24"/>
    <mergeCell ref="I23:I24"/>
    <mergeCell ref="C53:C54"/>
    <mergeCell ref="D53:D54"/>
    <mergeCell ref="E53:E54"/>
    <mergeCell ref="I53:I54"/>
    <mergeCell ref="C45:C46"/>
    <mergeCell ref="D45:D46"/>
    <mergeCell ref="E45:E46"/>
    <mergeCell ref="I45:I46"/>
    <mergeCell ref="C4:C5"/>
    <mergeCell ref="D4:D5"/>
    <mergeCell ref="E4:E5"/>
    <mergeCell ref="I4:I5"/>
    <mergeCell ref="C17:C18"/>
    <mergeCell ref="D17:D18"/>
  </mergeCells>
  <pageMargins left="0.35433070866141736" right="0" top="0.55118110236220474" bottom="0" header="0" footer="0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workbookViewId="0">
      <selection activeCell="I74" sqref="I74"/>
    </sheetView>
  </sheetViews>
  <sheetFormatPr defaultRowHeight="12.75"/>
  <cols>
    <col min="1" max="1" width="4.28515625" customWidth="1"/>
    <col min="2" max="2" width="11.28515625" customWidth="1"/>
    <col min="3" max="3" width="32.42578125" customWidth="1"/>
    <col min="4" max="4" width="12.28515625" customWidth="1"/>
    <col min="5" max="5" width="37.85546875" customWidth="1"/>
    <col min="6" max="6" width="8.42578125" style="33" customWidth="1"/>
    <col min="7" max="7" width="8" customWidth="1"/>
    <col min="8" max="8" width="7" customWidth="1"/>
    <col min="9" max="9" width="5.7109375" style="56" customWidth="1"/>
    <col min="10" max="10" width="7.7109375" customWidth="1"/>
    <col min="11" max="11" width="4.140625" customWidth="1"/>
    <col min="12" max="12" width="4.28515625" customWidth="1"/>
    <col min="13" max="13" width="7.7109375" customWidth="1"/>
    <col min="14" max="14" width="4.140625" customWidth="1"/>
    <col min="15" max="15" width="4.28515625" customWidth="1"/>
    <col min="16" max="16" width="5.85546875" style="27" customWidth="1"/>
  </cols>
  <sheetData>
    <row r="1" spans="1:16" ht="15" customHeight="1">
      <c r="A1" s="2"/>
      <c r="E1" s="44" t="s">
        <v>81</v>
      </c>
      <c r="F1" s="40"/>
      <c r="G1" s="2"/>
      <c r="I1" s="52"/>
      <c r="J1" s="3"/>
      <c r="K1" s="3"/>
      <c r="L1" s="3"/>
      <c r="M1" s="3"/>
      <c r="N1" s="3"/>
      <c r="O1" s="3"/>
      <c r="P1" s="19"/>
    </row>
    <row r="2" spans="1:16" ht="15" customHeight="1">
      <c r="A2" s="2"/>
      <c r="E2" s="114" t="s">
        <v>158</v>
      </c>
      <c r="F2" s="32"/>
      <c r="G2" s="2"/>
      <c r="I2" s="52"/>
      <c r="J2" s="3"/>
      <c r="K2" s="3"/>
      <c r="L2" s="3"/>
      <c r="M2" s="3"/>
      <c r="N2" s="3"/>
      <c r="O2" s="3"/>
      <c r="P2" s="19"/>
    </row>
    <row r="3" spans="1:16" s="100" customFormat="1" ht="21" customHeight="1">
      <c r="A3" s="99" t="s">
        <v>54</v>
      </c>
      <c r="E3" s="1"/>
      <c r="F3" s="1"/>
      <c r="G3" s="101" t="s">
        <v>0</v>
      </c>
      <c r="H3" s="102">
        <v>0.64583333333333337</v>
      </c>
      <c r="I3" s="53"/>
      <c r="J3" s="4"/>
      <c r="K3" s="5"/>
      <c r="L3" s="1"/>
      <c r="M3" s="5"/>
      <c r="N3" s="5"/>
      <c r="O3" s="1"/>
      <c r="P3" s="103"/>
    </row>
    <row r="4" spans="1:16" ht="12" customHeight="1">
      <c r="A4" s="2"/>
      <c r="B4" s="20" t="s">
        <v>1</v>
      </c>
      <c r="C4" s="140" t="s">
        <v>2</v>
      </c>
      <c r="D4" s="142" t="s">
        <v>3</v>
      </c>
      <c r="E4" s="142" t="s">
        <v>4</v>
      </c>
      <c r="F4" s="6" t="s">
        <v>5</v>
      </c>
      <c r="G4" s="37" t="s">
        <v>6</v>
      </c>
      <c r="H4" s="38"/>
      <c r="I4" s="138" t="s">
        <v>7</v>
      </c>
      <c r="J4" s="34" t="s">
        <v>8</v>
      </c>
      <c r="K4" s="35"/>
      <c r="L4" s="36"/>
      <c r="M4" s="34" t="s">
        <v>9</v>
      </c>
      <c r="N4" s="35"/>
      <c r="O4" s="36"/>
      <c r="P4" s="24" t="s">
        <v>18</v>
      </c>
    </row>
    <row r="5" spans="1:16" ht="12" customHeight="1">
      <c r="A5" s="2"/>
      <c r="B5" s="21" t="s">
        <v>10</v>
      </c>
      <c r="C5" s="141"/>
      <c r="D5" s="143"/>
      <c r="E5" s="143"/>
      <c r="F5" s="31" t="s">
        <v>11</v>
      </c>
      <c r="G5" s="7" t="s">
        <v>11</v>
      </c>
      <c r="H5" s="8" t="s">
        <v>12</v>
      </c>
      <c r="I5" s="139"/>
      <c r="J5" s="9" t="s">
        <v>41</v>
      </c>
      <c r="K5" s="9" t="s">
        <v>13</v>
      </c>
      <c r="L5" s="10" t="s">
        <v>14</v>
      </c>
      <c r="M5" s="9" t="s">
        <v>41</v>
      </c>
      <c r="N5" s="9" t="s">
        <v>13</v>
      </c>
      <c r="O5" s="10" t="s">
        <v>14</v>
      </c>
      <c r="P5" s="25" t="s">
        <v>15</v>
      </c>
    </row>
    <row r="6" spans="1:16" ht="18" customHeight="1">
      <c r="A6" s="2"/>
      <c r="B6" s="95">
        <v>432</v>
      </c>
      <c r="C6" s="95" t="s">
        <v>135</v>
      </c>
      <c r="D6" s="51" t="s">
        <v>35</v>
      </c>
      <c r="E6" s="51" t="s">
        <v>65</v>
      </c>
      <c r="F6" s="14">
        <v>0.677800925925926</v>
      </c>
      <c r="G6" s="11">
        <f t="shared" ref="G6:G13" si="0">IF(F6&gt;H$3,F6-H$3,F6+24-H$3)</f>
        <v>3.1967592592592631E-2</v>
      </c>
      <c r="H6" s="12">
        <f t="shared" ref="H6:H13" si="1">HOUR(G6)*60*60+MINUTE(G6)*60+SECOND(G6)</f>
        <v>2762</v>
      </c>
      <c r="I6" s="109">
        <v>1.1659999999999999</v>
      </c>
      <c r="J6" s="39">
        <f t="shared" ref="J6:J13" si="2">H6*I6</f>
        <v>3220.4919999999997</v>
      </c>
      <c r="K6" s="13">
        <f t="shared" ref="K6:L13" si="3">RANK( J6, J$6:J$15,1)</f>
        <v>1</v>
      </c>
      <c r="L6" s="13">
        <f t="shared" si="3"/>
        <v>1</v>
      </c>
      <c r="M6" s="39">
        <f t="shared" ref="M6:M13" si="4">H6*I6</f>
        <v>3220.4919999999997</v>
      </c>
      <c r="N6" s="13">
        <f t="shared" ref="N6:O13" si="5">RANK( M6, M$6:M$15,1)</f>
        <v>1</v>
      </c>
      <c r="O6" s="13">
        <f t="shared" si="5"/>
        <v>1</v>
      </c>
      <c r="P6" s="26">
        <f t="shared" ref="P6:P15" si="6">O6*1</f>
        <v>1</v>
      </c>
    </row>
    <row r="7" spans="1:16" ht="18" customHeight="1">
      <c r="A7" s="2"/>
      <c r="B7" s="111">
        <v>1957</v>
      </c>
      <c r="C7" s="111" t="s">
        <v>91</v>
      </c>
      <c r="D7" s="108" t="s">
        <v>35</v>
      </c>
      <c r="E7" s="108" t="s">
        <v>89</v>
      </c>
      <c r="F7" s="14">
        <v>0.6791666666666667</v>
      </c>
      <c r="G7" s="11">
        <f t="shared" si="0"/>
        <v>3.3333333333333326E-2</v>
      </c>
      <c r="H7" s="12">
        <f t="shared" si="1"/>
        <v>2880</v>
      </c>
      <c r="I7" s="110">
        <v>1.167</v>
      </c>
      <c r="J7" s="39">
        <f t="shared" si="2"/>
        <v>3360.96</v>
      </c>
      <c r="K7" s="13">
        <f t="shared" si="3"/>
        <v>2</v>
      </c>
      <c r="L7" s="13">
        <f t="shared" si="3"/>
        <v>2</v>
      </c>
      <c r="M7" s="39">
        <f t="shared" si="4"/>
        <v>3360.96</v>
      </c>
      <c r="N7" s="13">
        <f t="shared" si="5"/>
        <v>2</v>
      </c>
      <c r="O7" s="13">
        <f t="shared" si="5"/>
        <v>2</v>
      </c>
      <c r="P7" s="26">
        <f t="shared" si="6"/>
        <v>2</v>
      </c>
    </row>
    <row r="8" spans="1:16" ht="18" customHeight="1">
      <c r="A8" s="2"/>
      <c r="B8" s="111">
        <v>7400</v>
      </c>
      <c r="C8" s="111" t="s">
        <v>136</v>
      </c>
      <c r="D8" s="108" t="s">
        <v>35</v>
      </c>
      <c r="E8" s="108" t="s">
        <v>90</v>
      </c>
      <c r="F8" s="14">
        <v>0.67940972222222218</v>
      </c>
      <c r="G8" s="11">
        <f t="shared" si="0"/>
        <v>3.3576388888888808E-2</v>
      </c>
      <c r="H8" s="12">
        <f t="shared" si="1"/>
        <v>2901</v>
      </c>
      <c r="I8" s="110">
        <v>1.165</v>
      </c>
      <c r="J8" s="39">
        <f t="shared" si="2"/>
        <v>3379.665</v>
      </c>
      <c r="K8" s="13">
        <f t="shared" si="3"/>
        <v>3</v>
      </c>
      <c r="L8" s="13">
        <f t="shared" si="3"/>
        <v>3</v>
      </c>
      <c r="M8" s="39">
        <f t="shared" si="4"/>
        <v>3379.665</v>
      </c>
      <c r="N8" s="13">
        <f t="shared" si="5"/>
        <v>3</v>
      </c>
      <c r="O8" s="13">
        <f t="shared" si="5"/>
        <v>3</v>
      </c>
      <c r="P8" s="26">
        <f t="shared" si="6"/>
        <v>3</v>
      </c>
    </row>
    <row r="9" spans="1:16" ht="18" customHeight="1">
      <c r="A9" s="2"/>
      <c r="B9" s="111">
        <v>13131</v>
      </c>
      <c r="C9" s="111" t="s">
        <v>87</v>
      </c>
      <c r="D9" s="108" t="s">
        <v>35</v>
      </c>
      <c r="E9" s="108" t="s">
        <v>88</v>
      </c>
      <c r="F9" s="14">
        <v>0.67991898148148155</v>
      </c>
      <c r="G9" s="11">
        <f t="shared" si="0"/>
        <v>3.4085648148148184E-2</v>
      </c>
      <c r="H9" s="12">
        <f t="shared" si="1"/>
        <v>2945</v>
      </c>
      <c r="I9" s="110">
        <v>1.167</v>
      </c>
      <c r="J9" s="39">
        <f t="shared" si="2"/>
        <v>3436.8150000000001</v>
      </c>
      <c r="K9" s="13">
        <f t="shared" si="3"/>
        <v>4</v>
      </c>
      <c r="L9" s="13">
        <f t="shared" si="3"/>
        <v>4</v>
      </c>
      <c r="M9" s="39">
        <f t="shared" si="4"/>
        <v>3436.8150000000001</v>
      </c>
      <c r="N9" s="13">
        <f t="shared" si="5"/>
        <v>4</v>
      </c>
      <c r="O9" s="13">
        <f t="shared" si="5"/>
        <v>4</v>
      </c>
      <c r="P9" s="26">
        <f t="shared" si="6"/>
        <v>4</v>
      </c>
    </row>
    <row r="10" spans="1:16" ht="18" customHeight="1">
      <c r="A10" s="2"/>
      <c r="B10" s="111">
        <v>1717</v>
      </c>
      <c r="C10" s="111" t="s">
        <v>62</v>
      </c>
      <c r="D10" s="108" t="s">
        <v>35</v>
      </c>
      <c r="E10" s="108" t="s">
        <v>63</v>
      </c>
      <c r="F10" s="14">
        <v>0.68055555555555547</v>
      </c>
      <c r="G10" s="11">
        <f t="shared" si="0"/>
        <v>3.4722222222222099E-2</v>
      </c>
      <c r="H10" s="12">
        <f t="shared" si="1"/>
        <v>3000</v>
      </c>
      <c r="I10" s="110">
        <v>1.169</v>
      </c>
      <c r="J10" s="39">
        <f t="shared" si="2"/>
        <v>3507</v>
      </c>
      <c r="K10" s="13">
        <f t="shared" si="3"/>
        <v>5</v>
      </c>
      <c r="L10" s="13">
        <f t="shared" si="3"/>
        <v>5</v>
      </c>
      <c r="M10" s="39">
        <f t="shared" si="4"/>
        <v>3507</v>
      </c>
      <c r="N10" s="13">
        <f t="shared" si="5"/>
        <v>5</v>
      </c>
      <c r="O10" s="13">
        <f t="shared" si="5"/>
        <v>5</v>
      </c>
      <c r="P10" s="26">
        <f t="shared" si="6"/>
        <v>5</v>
      </c>
    </row>
    <row r="11" spans="1:16" ht="18" customHeight="1">
      <c r="A11" s="2"/>
      <c r="B11" s="111" t="s">
        <v>83</v>
      </c>
      <c r="C11" s="111" t="s">
        <v>84</v>
      </c>
      <c r="D11" s="108" t="s">
        <v>35</v>
      </c>
      <c r="E11" s="108" t="s">
        <v>85</v>
      </c>
      <c r="F11" s="14">
        <v>0.68054398148148154</v>
      </c>
      <c r="G11" s="11">
        <f t="shared" si="0"/>
        <v>3.4710648148148171E-2</v>
      </c>
      <c r="H11" s="12">
        <f t="shared" si="1"/>
        <v>2999</v>
      </c>
      <c r="I11" s="110">
        <v>1.17</v>
      </c>
      <c r="J11" s="39">
        <f t="shared" si="2"/>
        <v>3508.83</v>
      </c>
      <c r="K11" s="13">
        <f t="shared" si="3"/>
        <v>6</v>
      </c>
      <c r="L11" s="13">
        <f t="shared" si="3"/>
        <v>6</v>
      </c>
      <c r="M11" s="39">
        <f t="shared" si="4"/>
        <v>3508.83</v>
      </c>
      <c r="N11" s="13">
        <f t="shared" si="5"/>
        <v>6</v>
      </c>
      <c r="O11" s="13">
        <f t="shared" si="5"/>
        <v>6</v>
      </c>
      <c r="P11" s="26">
        <f t="shared" si="6"/>
        <v>6</v>
      </c>
    </row>
    <row r="12" spans="1:16" ht="18" customHeight="1">
      <c r="A12" s="2"/>
      <c r="B12" s="111">
        <v>9939</v>
      </c>
      <c r="C12" s="111" t="s">
        <v>86</v>
      </c>
      <c r="D12" s="108" t="s">
        <v>35</v>
      </c>
      <c r="E12" s="108" t="s">
        <v>64</v>
      </c>
      <c r="F12" s="14">
        <v>0.68103009259259262</v>
      </c>
      <c r="G12" s="11">
        <f t="shared" si="0"/>
        <v>3.5196759259259247E-2</v>
      </c>
      <c r="H12" s="12">
        <f t="shared" si="1"/>
        <v>3041</v>
      </c>
      <c r="I12" s="110">
        <v>1.169</v>
      </c>
      <c r="J12" s="39">
        <f t="shared" si="2"/>
        <v>3554.9290000000001</v>
      </c>
      <c r="K12" s="13">
        <f t="shared" si="3"/>
        <v>7</v>
      </c>
      <c r="L12" s="13">
        <f t="shared" si="3"/>
        <v>7</v>
      </c>
      <c r="M12" s="39">
        <f t="shared" si="4"/>
        <v>3554.9290000000001</v>
      </c>
      <c r="N12" s="13">
        <f t="shared" si="5"/>
        <v>7</v>
      </c>
      <c r="O12" s="13">
        <f t="shared" si="5"/>
        <v>7</v>
      </c>
      <c r="P12" s="26">
        <f t="shared" si="6"/>
        <v>7</v>
      </c>
    </row>
    <row r="13" spans="1:16" ht="18" customHeight="1">
      <c r="A13" s="2"/>
      <c r="B13" s="111">
        <v>9701</v>
      </c>
      <c r="C13" s="111" t="s">
        <v>134</v>
      </c>
      <c r="D13" s="108" t="s">
        <v>58</v>
      </c>
      <c r="E13" s="108" t="s">
        <v>59</v>
      </c>
      <c r="F13" s="14">
        <v>0.67855324074074075</v>
      </c>
      <c r="G13" s="11">
        <f t="shared" si="0"/>
        <v>3.2719907407407378E-2</v>
      </c>
      <c r="H13" s="12">
        <f t="shared" si="1"/>
        <v>2827</v>
      </c>
      <c r="I13" s="110">
        <v>1.2969999999999999</v>
      </c>
      <c r="J13" s="39">
        <f t="shared" si="2"/>
        <v>3666.6189999999997</v>
      </c>
      <c r="K13" s="13">
        <f t="shared" si="3"/>
        <v>8</v>
      </c>
      <c r="L13" s="13">
        <f t="shared" si="3"/>
        <v>8</v>
      </c>
      <c r="M13" s="39">
        <f t="shared" si="4"/>
        <v>3666.6189999999997</v>
      </c>
      <c r="N13" s="13">
        <f t="shared" si="5"/>
        <v>8</v>
      </c>
      <c r="O13" s="13">
        <f t="shared" si="5"/>
        <v>8</v>
      </c>
      <c r="P13" s="26">
        <f t="shared" si="6"/>
        <v>8</v>
      </c>
    </row>
    <row r="14" spans="1:16" ht="18" customHeight="1">
      <c r="A14" s="2"/>
      <c r="B14" s="111">
        <v>2055</v>
      </c>
      <c r="C14" s="111" t="s">
        <v>33</v>
      </c>
      <c r="D14" s="108" t="s">
        <v>34</v>
      </c>
      <c r="E14" s="108" t="s">
        <v>57</v>
      </c>
      <c r="F14" s="14" t="s">
        <v>154</v>
      </c>
      <c r="G14" s="11"/>
      <c r="H14" s="12"/>
      <c r="I14" s="110">
        <v>1.385</v>
      </c>
      <c r="J14" s="39" t="s">
        <v>154</v>
      </c>
      <c r="K14" s="13"/>
      <c r="L14" s="13">
        <v>11</v>
      </c>
      <c r="M14" s="39" t="s">
        <v>154</v>
      </c>
      <c r="N14" s="13"/>
      <c r="O14" s="13">
        <v>11</v>
      </c>
      <c r="P14" s="26">
        <f t="shared" si="6"/>
        <v>11</v>
      </c>
    </row>
    <row r="15" spans="1:16" ht="18" customHeight="1">
      <c r="A15" s="2"/>
      <c r="B15" s="95">
        <v>2023</v>
      </c>
      <c r="C15" s="95" t="s">
        <v>60</v>
      </c>
      <c r="D15" s="51" t="s">
        <v>61</v>
      </c>
      <c r="E15" s="51" t="s">
        <v>39</v>
      </c>
      <c r="F15" s="14" t="s">
        <v>154</v>
      </c>
      <c r="G15" s="11"/>
      <c r="H15" s="12"/>
      <c r="I15" s="109">
        <v>1.1870000000000001</v>
      </c>
      <c r="J15" s="12" t="s">
        <v>154</v>
      </c>
      <c r="K15" s="13"/>
      <c r="L15" s="13">
        <v>11</v>
      </c>
      <c r="M15" s="12" t="s">
        <v>154</v>
      </c>
      <c r="N15" s="13"/>
      <c r="O15" s="13">
        <v>11</v>
      </c>
      <c r="P15" s="26">
        <f t="shared" si="6"/>
        <v>11</v>
      </c>
    </row>
    <row r="16" spans="1:16" s="100" customFormat="1" ht="21" customHeight="1">
      <c r="A16" s="99" t="s">
        <v>55</v>
      </c>
      <c r="E16" s="1"/>
      <c r="F16" s="1"/>
      <c r="G16" s="101" t="s">
        <v>0</v>
      </c>
      <c r="H16" s="102">
        <v>0.64583333333333337</v>
      </c>
      <c r="I16" s="53"/>
      <c r="J16" s="4"/>
      <c r="K16" s="5"/>
      <c r="L16" s="1"/>
      <c r="M16" s="5"/>
      <c r="N16" s="5"/>
      <c r="O16" s="1"/>
      <c r="P16" s="103"/>
    </row>
    <row r="17" spans="1:16" ht="12" customHeight="1">
      <c r="A17" s="2"/>
      <c r="B17" s="20" t="s">
        <v>1</v>
      </c>
      <c r="C17" s="140" t="s">
        <v>2</v>
      </c>
      <c r="D17" s="142" t="s">
        <v>3</v>
      </c>
      <c r="E17" s="142" t="s">
        <v>4</v>
      </c>
      <c r="F17" s="6" t="s">
        <v>5</v>
      </c>
      <c r="G17" s="37" t="s">
        <v>6</v>
      </c>
      <c r="H17" s="38"/>
      <c r="I17" s="138" t="s">
        <v>7</v>
      </c>
      <c r="J17" s="34" t="s">
        <v>8</v>
      </c>
      <c r="K17" s="35"/>
      <c r="L17" s="36"/>
      <c r="M17" s="34" t="s">
        <v>9</v>
      </c>
      <c r="N17" s="35"/>
      <c r="O17" s="36"/>
      <c r="P17" s="24" t="s">
        <v>18</v>
      </c>
    </row>
    <row r="18" spans="1:16" ht="12" customHeight="1">
      <c r="A18" s="2"/>
      <c r="B18" s="21" t="s">
        <v>10</v>
      </c>
      <c r="C18" s="141"/>
      <c r="D18" s="143"/>
      <c r="E18" s="143"/>
      <c r="F18" s="31" t="s">
        <v>11</v>
      </c>
      <c r="G18" s="7" t="s">
        <v>11</v>
      </c>
      <c r="H18" s="8" t="s">
        <v>12</v>
      </c>
      <c r="I18" s="139"/>
      <c r="J18" s="9" t="s">
        <v>41</v>
      </c>
      <c r="K18" s="9" t="s">
        <v>13</v>
      </c>
      <c r="L18" s="10" t="s">
        <v>14</v>
      </c>
      <c r="M18" s="9" t="s">
        <v>41</v>
      </c>
      <c r="N18" s="9" t="s">
        <v>13</v>
      </c>
      <c r="O18" s="10" t="s">
        <v>14</v>
      </c>
      <c r="P18" s="25" t="s">
        <v>15</v>
      </c>
    </row>
    <row r="19" spans="1:16" ht="18" customHeight="1">
      <c r="A19" s="2"/>
      <c r="B19" s="97">
        <v>364</v>
      </c>
      <c r="C19" s="113" t="s">
        <v>137</v>
      </c>
      <c r="D19" s="112" t="s">
        <v>22</v>
      </c>
      <c r="E19" s="112" t="s">
        <v>66</v>
      </c>
      <c r="F19" s="14">
        <v>0.68087962962962967</v>
      </c>
      <c r="G19" s="11">
        <f>IF(F19&gt;H$16,F19-H$16,F19+24-H$16)</f>
        <v>3.5046296296296298E-2</v>
      </c>
      <c r="H19" s="12">
        <f>HOUR(G19)*60*60+MINUTE(G19)*60+SECOND(G19)</f>
        <v>3028</v>
      </c>
      <c r="I19" s="88">
        <v>1.111</v>
      </c>
      <c r="J19" s="39">
        <f>H19*I19</f>
        <v>3364.1080000000002</v>
      </c>
      <c r="K19" s="13">
        <f t="shared" ref="K19:L21" si="7">RANK( J19, J$19:J$21,1)</f>
        <v>1</v>
      </c>
      <c r="L19" s="13">
        <f t="shared" si="7"/>
        <v>1</v>
      </c>
      <c r="M19" s="39">
        <f>H19*I19</f>
        <v>3364.1080000000002</v>
      </c>
      <c r="N19" s="13">
        <f t="shared" ref="N19:O21" si="8">RANK( M19, M$19:M$21,1)</f>
        <v>1</v>
      </c>
      <c r="O19" s="13">
        <f t="shared" si="8"/>
        <v>1</v>
      </c>
      <c r="P19" s="26">
        <f>O19*1</f>
        <v>1</v>
      </c>
    </row>
    <row r="20" spans="1:16" ht="18" customHeight="1">
      <c r="A20" s="2"/>
      <c r="B20" s="96">
        <v>4004</v>
      </c>
      <c r="C20" s="133" t="s">
        <v>138</v>
      </c>
      <c r="D20" s="134" t="s">
        <v>32</v>
      </c>
      <c r="E20" s="134" t="s">
        <v>36</v>
      </c>
      <c r="F20" s="14">
        <v>0.68335648148148154</v>
      </c>
      <c r="G20" s="11">
        <f>IF(F20&gt;H$16,F20-H$16,F20+24-H$16)</f>
        <v>3.7523148148148167E-2</v>
      </c>
      <c r="H20" s="12">
        <f>HOUR(G20)*60*60+MINUTE(G20)*60+SECOND(G20)</f>
        <v>3242</v>
      </c>
      <c r="I20" s="88">
        <v>1.087</v>
      </c>
      <c r="J20" s="39">
        <f>H20*I20</f>
        <v>3524.0540000000001</v>
      </c>
      <c r="K20" s="13">
        <f t="shared" si="7"/>
        <v>2</v>
      </c>
      <c r="L20" s="13">
        <f t="shared" si="7"/>
        <v>2</v>
      </c>
      <c r="M20" s="39">
        <f>H20*I20</f>
        <v>3524.0540000000001</v>
      </c>
      <c r="N20" s="13">
        <f t="shared" si="8"/>
        <v>2</v>
      </c>
      <c r="O20" s="13">
        <f t="shared" si="8"/>
        <v>2</v>
      </c>
      <c r="P20" s="26">
        <f>O20*1</f>
        <v>2</v>
      </c>
    </row>
    <row r="21" spans="1:16" ht="18" customHeight="1">
      <c r="A21" s="2"/>
      <c r="B21" s="97">
        <v>28001</v>
      </c>
      <c r="C21" s="98" t="s">
        <v>92</v>
      </c>
      <c r="D21" s="9" t="s">
        <v>93</v>
      </c>
      <c r="E21" s="9" t="s">
        <v>94</v>
      </c>
      <c r="F21" s="14">
        <v>0.68726851851851845</v>
      </c>
      <c r="G21" s="11">
        <f>IF(F21&gt;H$16,F21-H$16,F21+24-H$16)</f>
        <v>4.1435185185185075E-2</v>
      </c>
      <c r="H21" s="12">
        <f>HOUR(G21)*60*60+MINUTE(G21)*60+SECOND(G21)</f>
        <v>3580</v>
      </c>
      <c r="I21" s="88">
        <v>1.0880000000000001</v>
      </c>
      <c r="J21" s="12">
        <f>H21*I21</f>
        <v>3895.0400000000004</v>
      </c>
      <c r="K21" s="13">
        <f t="shared" si="7"/>
        <v>3</v>
      </c>
      <c r="L21" s="13">
        <f t="shared" si="7"/>
        <v>3</v>
      </c>
      <c r="M21" s="12">
        <f>H21*I21</f>
        <v>3895.0400000000004</v>
      </c>
      <c r="N21" s="13">
        <f t="shared" si="8"/>
        <v>3</v>
      </c>
      <c r="O21" s="13">
        <f t="shared" si="8"/>
        <v>3</v>
      </c>
      <c r="P21" s="26">
        <f>O21*1</f>
        <v>3</v>
      </c>
    </row>
    <row r="22" spans="1:16" s="100" customFormat="1" ht="21" customHeight="1">
      <c r="A22" s="99" t="s">
        <v>56</v>
      </c>
      <c r="E22" s="1"/>
      <c r="F22" s="1"/>
      <c r="G22" s="101" t="s">
        <v>0</v>
      </c>
      <c r="H22" s="102">
        <v>0.64930555555555558</v>
      </c>
      <c r="I22" s="53"/>
      <c r="J22" s="4"/>
      <c r="K22" s="5"/>
      <c r="L22" s="1"/>
      <c r="M22" s="5"/>
      <c r="N22" s="5"/>
      <c r="O22" s="1"/>
      <c r="P22" s="103"/>
    </row>
    <row r="23" spans="1:16" ht="12" customHeight="1">
      <c r="A23" s="2"/>
      <c r="B23" s="20" t="s">
        <v>1</v>
      </c>
      <c r="C23" s="140" t="s">
        <v>2</v>
      </c>
      <c r="D23" s="142" t="s">
        <v>3</v>
      </c>
      <c r="E23" s="142" t="s">
        <v>4</v>
      </c>
      <c r="F23" s="6" t="s">
        <v>5</v>
      </c>
      <c r="G23" s="82" t="s">
        <v>6</v>
      </c>
      <c r="H23" s="83"/>
      <c r="I23" s="138" t="s">
        <v>7</v>
      </c>
      <c r="J23" s="84" t="s">
        <v>8</v>
      </c>
      <c r="K23" s="85"/>
      <c r="L23" s="86"/>
      <c r="M23" s="84" t="s">
        <v>9</v>
      </c>
      <c r="N23" s="85"/>
      <c r="O23" s="86"/>
      <c r="P23" s="24" t="s">
        <v>18</v>
      </c>
    </row>
    <row r="24" spans="1:16" ht="12" customHeight="1">
      <c r="A24" s="2"/>
      <c r="B24" s="21" t="s">
        <v>10</v>
      </c>
      <c r="C24" s="141"/>
      <c r="D24" s="143"/>
      <c r="E24" s="143"/>
      <c r="F24" s="31" t="s">
        <v>11</v>
      </c>
      <c r="G24" s="7" t="s">
        <v>11</v>
      </c>
      <c r="H24" s="8" t="s">
        <v>12</v>
      </c>
      <c r="I24" s="139"/>
      <c r="J24" s="9" t="s">
        <v>41</v>
      </c>
      <c r="K24" s="9" t="s">
        <v>13</v>
      </c>
      <c r="L24" s="10" t="s">
        <v>14</v>
      </c>
      <c r="M24" s="9" t="s">
        <v>41</v>
      </c>
      <c r="N24" s="9" t="s">
        <v>13</v>
      </c>
      <c r="O24" s="10" t="s">
        <v>14</v>
      </c>
      <c r="P24" s="25" t="s">
        <v>15</v>
      </c>
    </row>
    <row r="25" spans="1:16" ht="18" customHeight="1">
      <c r="A25" s="2"/>
      <c r="B25" s="97">
        <v>965</v>
      </c>
      <c r="C25" s="98" t="s">
        <v>74</v>
      </c>
      <c r="D25" s="9" t="s">
        <v>38</v>
      </c>
      <c r="E25" s="9" t="s">
        <v>99</v>
      </c>
      <c r="F25" s="14">
        <v>0.68766203703703699</v>
      </c>
      <c r="G25" s="11">
        <f t="shared" ref="G25:G35" si="9">IF(F25&gt;H$22,F25-H$22,F25+24-H$22)</f>
        <v>3.8356481481481408E-2</v>
      </c>
      <c r="H25" s="12">
        <f t="shared" ref="H25:H35" si="10">HOUR(G25)*60*60+MINUTE(G25)*60+SECOND(G25)</f>
        <v>3314</v>
      </c>
      <c r="I25" s="89">
        <v>1.024</v>
      </c>
      <c r="J25" s="12">
        <f t="shared" ref="J25:J35" si="11">H25*I25</f>
        <v>3393.5360000000001</v>
      </c>
      <c r="K25" s="13">
        <f t="shared" ref="K25:L35" si="12">RANK( J25, J$25:J$36,1)</f>
        <v>1</v>
      </c>
      <c r="L25" s="13">
        <f t="shared" si="12"/>
        <v>1</v>
      </c>
      <c r="M25" s="12">
        <f t="shared" ref="M25:M35" si="13">H25*I25</f>
        <v>3393.5360000000001</v>
      </c>
      <c r="N25" s="13">
        <f t="shared" ref="N25:O35" si="14">RANK( M25, M$25:M$36,1)</f>
        <v>1</v>
      </c>
      <c r="O25" s="13">
        <f t="shared" si="14"/>
        <v>1</v>
      </c>
      <c r="P25" s="26">
        <f t="shared" ref="P25:P36" si="15">O25*1</f>
        <v>1</v>
      </c>
    </row>
    <row r="26" spans="1:16" ht="18" customHeight="1">
      <c r="A26" s="2"/>
      <c r="B26" s="97">
        <v>508</v>
      </c>
      <c r="C26" s="98" t="s">
        <v>25</v>
      </c>
      <c r="D26" s="9" t="s">
        <v>24</v>
      </c>
      <c r="E26" s="9" t="s">
        <v>70</v>
      </c>
      <c r="F26" s="14">
        <v>0.68804398148148149</v>
      </c>
      <c r="G26" s="11">
        <f t="shared" si="9"/>
        <v>3.8738425925925912E-2</v>
      </c>
      <c r="H26" s="12">
        <f t="shared" si="10"/>
        <v>3347</v>
      </c>
      <c r="I26" s="89">
        <v>1.036</v>
      </c>
      <c r="J26" s="12">
        <f t="shared" si="11"/>
        <v>3467.4920000000002</v>
      </c>
      <c r="K26" s="13">
        <f t="shared" si="12"/>
        <v>2</v>
      </c>
      <c r="L26" s="13">
        <f t="shared" si="12"/>
        <v>2</v>
      </c>
      <c r="M26" s="12">
        <f t="shared" si="13"/>
        <v>3467.4920000000002</v>
      </c>
      <c r="N26" s="13">
        <f t="shared" si="14"/>
        <v>2</v>
      </c>
      <c r="O26" s="13">
        <f t="shared" si="14"/>
        <v>2</v>
      </c>
      <c r="P26" s="26">
        <f t="shared" si="15"/>
        <v>2</v>
      </c>
    </row>
    <row r="27" spans="1:16" ht="18" customHeight="1">
      <c r="A27" s="2"/>
      <c r="B27" s="97">
        <v>1010</v>
      </c>
      <c r="C27" s="98" t="s">
        <v>72</v>
      </c>
      <c r="D27" s="9" t="s">
        <v>24</v>
      </c>
      <c r="E27" s="9" t="s">
        <v>30</v>
      </c>
      <c r="F27" s="14">
        <v>0.68847222222222226</v>
      </c>
      <c r="G27" s="11">
        <f t="shared" si="9"/>
        <v>3.9166666666666683E-2</v>
      </c>
      <c r="H27" s="12">
        <f t="shared" si="10"/>
        <v>3384</v>
      </c>
      <c r="I27" s="89">
        <v>1.036</v>
      </c>
      <c r="J27" s="12">
        <f t="shared" si="11"/>
        <v>3505.8240000000001</v>
      </c>
      <c r="K27" s="13">
        <f t="shared" si="12"/>
        <v>3</v>
      </c>
      <c r="L27" s="13">
        <f t="shared" si="12"/>
        <v>3</v>
      </c>
      <c r="M27" s="12">
        <f t="shared" si="13"/>
        <v>3505.8240000000001</v>
      </c>
      <c r="N27" s="13">
        <f t="shared" si="14"/>
        <v>3</v>
      </c>
      <c r="O27" s="13">
        <f t="shared" si="14"/>
        <v>3</v>
      </c>
      <c r="P27" s="26">
        <f t="shared" si="15"/>
        <v>3</v>
      </c>
    </row>
    <row r="28" spans="1:16" ht="18" customHeight="1">
      <c r="A28" s="2"/>
      <c r="B28" s="97">
        <v>10101</v>
      </c>
      <c r="C28" s="98" t="s">
        <v>100</v>
      </c>
      <c r="D28" s="9" t="s">
        <v>24</v>
      </c>
      <c r="E28" s="9" t="s">
        <v>97</v>
      </c>
      <c r="F28" s="14">
        <v>0.68898148148148142</v>
      </c>
      <c r="G28" s="11">
        <f t="shared" si="9"/>
        <v>3.9675925925925837E-2</v>
      </c>
      <c r="H28" s="12">
        <f t="shared" si="10"/>
        <v>3428</v>
      </c>
      <c r="I28" s="89">
        <v>1.0389999999999999</v>
      </c>
      <c r="J28" s="12">
        <f t="shared" si="11"/>
        <v>3561.6919999999996</v>
      </c>
      <c r="K28" s="13">
        <f t="shared" si="12"/>
        <v>4</v>
      </c>
      <c r="L28" s="13">
        <f t="shared" si="12"/>
        <v>4</v>
      </c>
      <c r="M28" s="12">
        <f t="shared" si="13"/>
        <v>3561.6919999999996</v>
      </c>
      <c r="N28" s="13">
        <f t="shared" si="14"/>
        <v>4</v>
      </c>
      <c r="O28" s="13">
        <f t="shared" si="14"/>
        <v>4</v>
      </c>
      <c r="P28" s="26">
        <f t="shared" si="15"/>
        <v>4</v>
      </c>
    </row>
    <row r="29" spans="1:16" ht="18" customHeight="1">
      <c r="A29" s="2"/>
      <c r="B29" s="97">
        <v>1955</v>
      </c>
      <c r="C29" s="98" t="s">
        <v>68</v>
      </c>
      <c r="D29" s="9" t="s">
        <v>23</v>
      </c>
      <c r="E29" s="9" t="s">
        <v>79</v>
      </c>
      <c r="F29" s="14">
        <v>0.68927083333333339</v>
      </c>
      <c r="G29" s="11">
        <f t="shared" si="9"/>
        <v>3.9965277777777808E-2</v>
      </c>
      <c r="H29" s="12">
        <f t="shared" si="10"/>
        <v>3453</v>
      </c>
      <c r="I29" s="89">
        <v>1.0369999999999999</v>
      </c>
      <c r="J29" s="12">
        <f t="shared" si="11"/>
        <v>3580.7609999999995</v>
      </c>
      <c r="K29" s="13">
        <f t="shared" si="12"/>
        <v>5</v>
      </c>
      <c r="L29" s="13">
        <f t="shared" si="12"/>
        <v>5</v>
      </c>
      <c r="M29" s="12">
        <f t="shared" si="13"/>
        <v>3580.7609999999995</v>
      </c>
      <c r="N29" s="13">
        <f t="shared" si="14"/>
        <v>5</v>
      </c>
      <c r="O29" s="13">
        <f t="shared" si="14"/>
        <v>5</v>
      </c>
      <c r="P29" s="26">
        <f t="shared" si="15"/>
        <v>5</v>
      </c>
    </row>
    <row r="30" spans="1:16" ht="18" customHeight="1">
      <c r="A30" s="2"/>
      <c r="B30" s="97">
        <v>1014</v>
      </c>
      <c r="C30" s="98" t="s">
        <v>141</v>
      </c>
      <c r="D30" s="9" t="s">
        <v>24</v>
      </c>
      <c r="E30" s="9" t="s">
        <v>69</v>
      </c>
      <c r="F30" s="14">
        <v>0.68945601851851857</v>
      </c>
      <c r="G30" s="11">
        <f t="shared" si="9"/>
        <v>4.0150462962962985E-2</v>
      </c>
      <c r="H30" s="12">
        <f t="shared" si="10"/>
        <v>3469</v>
      </c>
      <c r="I30" s="89">
        <v>1.0369999999999999</v>
      </c>
      <c r="J30" s="12">
        <f t="shared" si="11"/>
        <v>3597.3529999999996</v>
      </c>
      <c r="K30" s="13">
        <f t="shared" si="12"/>
        <v>6</v>
      </c>
      <c r="L30" s="13">
        <f t="shared" si="12"/>
        <v>6</v>
      </c>
      <c r="M30" s="12">
        <f t="shared" si="13"/>
        <v>3597.3529999999996</v>
      </c>
      <c r="N30" s="13">
        <f t="shared" si="14"/>
        <v>6</v>
      </c>
      <c r="O30" s="13">
        <f t="shared" si="14"/>
        <v>6</v>
      </c>
      <c r="P30" s="26">
        <f t="shared" si="15"/>
        <v>6</v>
      </c>
    </row>
    <row r="31" spans="1:16" ht="18" customHeight="1">
      <c r="A31" s="2"/>
      <c r="B31" s="97">
        <v>1979</v>
      </c>
      <c r="C31" s="98" t="s">
        <v>139</v>
      </c>
      <c r="D31" s="9" t="s">
        <v>37</v>
      </c>
      <c r="E31" s="9" t="s">
        <v>29</v>
      </c>
      <c r="F31" s="14">
        <v>0.68934027777777773</v>
      </c>
      <c r="G31" s="11">
        <f t="shared" si="9"/>
        <v>4.0034722222222152E-2</v>
      </c>
      <c r="H31" s="12">
        <f t="shared" si="10"/>
        <v>3459</v>
      </c>
      <c r="I31" s="90">
        <v>1.048</v>
      </c>
      <c r="J31" s="12">
        <f t="shared" si="11"/>
        <v>3625.0320000000002</v>
      </c>
      <c r="K31" s="13">
        <f t="shared" si="12"/>
        <v>7</v>
      </c>
      <c r="L31" s="13">
        <f t="shared" si="12"/>
        <v>7</v>
      </c>
      <c r="M31" s="12">
        <f t="shared" si="13"/>
        <v>3625.0320000000002</v>
      </c>
      <c r="N31" s="13">
        <f t="shared" si="14"/>
        <v>7</v>
      </c>
      <c r="O31" s="13">
        <f t="shared" si="14"/>
        <v>7</v>
      </c>
      <c r="P31" s="26">
        <f t="shared" si="15"/>
        <v>7</v>
      </c>
    </row>
    <row r="32" spans="1:16" ht="18" customHeight="1">
      <c r="A32" s="2"/>
      <c r="B32" s="97">
        <v>10105</v>
      </c>
      <c r="C32" s="98" t="s">
        <v>140</v>
      </c>
      <c r="D32" s="9" t="s">
        <v>24</v>
      </c>
      <c r="E32" s="9" t="s">
        <v>67</v>
      </c>
      <c r="F32" s="14">
        <v>0.69018518518518512</v>
      </c>
      <c r="G32" s="11">
        <f t="shared" si="9"/>
        <v>4.0879629629629544E-2</v>
      </c>
      <c r="H32" s="12">
        <f t="shared" si="10"/>
        <v>3532</v>
      </c>
      <c r="I32" s="90">
        <v>1.038</v>
      </c>
      <c r="J32" s="12">
        <f t="shared" si="11"/>
        <v>3666.2159999999999</v>
      </c>
      <c r="K32" s="13">
        <f t="shared" si="12"/>
        <v>8</v>
      </c>
      <c r="L32" s="13">
        <f t="shared" si="12"/>
        <v>8</v>
      </c>
      <c r="M32" s="12">
        <f t="shared" si="13"/>
        <v>3666.2159999999999</v>
      </c>
      <c r="N32" s="13">
        <f t="shared" si="14"/>
        <v>8</v>
      </c>
      <c r="O32" s="13">
        <f t="shared" si="14"/>
        <v>8</v>
      </c>
      <c r="P32" s="26">
        <f t="shared" si="15"/>
        <v>8</v>
      </c>
    </row>
    <row r="33" spans="1:16" ht="18" customHeight="1">
      <c r="A33" s="2"/>
      <c r="B33" s="97">
        <v>1101</v>
      </c>
      <c r="C33" s="98" t="s">
        <v>143</v>
      </c>
      <c r="D33" s="9" t="s">
        <v>38</v>
      </c>
      <c r="E33" s="9" t="s">
        <v>73</v>
      </c>
      <c r="F33" s="14">
        <v>0.69068287037037035</v>
      </c>
      <c r="G33" s="11">
        <f t="shared" si="9"/>
        <v>4.137731481481477E-2</v>
      </c>
      <c r="H33" s="12">
        <f t="shared" si="10"/>
        <v>3575</v>
      </c>
      <c r="I33" s="90">
        <v>1.034</v>
      </c>
      <c r="J33" s="12">
        <f t="shared" si="11"/>
        <v>3696.55</v>
      </c>
      <c r="K33" s="13">
        <f t="shared" si="12"/>
        <v>9</v>
      </c>
      <c r="L33" s="13">
        <f t="shared" si="12"/>
        <v>9</v>
      </c>
      <c r="M33" s="12">
        <f t="shared" si="13"/>
        <v>3696.55</v>
      </c>
      <c r="N33" s="13">
        <f t="shared" si="14"/>
        <v>9</v>
      </c>
      <c r="O33" s="13">
        <f t="shared" si="14"/>
        <v>9</v>
      </c>
      <c r="P33" s="26">
        <f t="shared" si="15"/>
        <v>9</v>
      </c>
    </row>
    <row r="34" spans="1:16" ht="18" customHeight="1">
      <c r="A34" s="2"/>
      <c r="B34" s="97">
        <v>1582</v>
      </c>
      <c r="C34" s="98" t="s">
        <v>142</v>
      </c>
      <c r="D34" s="9" t="s">
        <v>24</v>
      </c>
      <c r="E34" s="9" t="s">
        <v>71</v>
      </c>
      <c r="F34" s="14">
        <v>0.69162037037037039</v>
      </c>
      <c r="G34" s="11">
        <f t="shared" si="9"/>
        <v>4.2314814814814805E-2</v>
      </c>
      <c r="H34" s="12">
        <f t="shared" si="10"/>
        <v>3656</v>
      </c>
      <c r="I34" s="90">
        <v>1.036</v>
      </c>
      <c r="J34" s="12">
        <f t="shared" si="11"/>
        <v>3787.616</v>
      </c>
      <c r="K34" s="13">
        <f t="shared" si="12"/>
        <v>10</v>
      </c>
      <c r="L34" s="13">
        <f t="shared" si="12"/>
        <v>10</v>
      </c>
      <c r="M34" s="12">
        <f t="shared" si="13"/>
        <v>3787.616</v>
      </c>
      <c r="N34" s="13">
        <f t="shared" si="14"/>
        <v>10</v>
      </c>
      <c r="O34" s="13">
        <f t="shared" si="14"/>
        <v>10</v>
      </c>
      <c r="P34" s="26">
        <f t="shared" si="15"/>
        <v>10</v>
      </c>
    </row>
    <row r="35" spans="1:16" ht="18" customHeight="1">
      <c r="A35" s="2"/>
      <c r="B35" s="97">
        <v>1775</v>
      </c>
      <c r="C35" s="98" t="s">
        <v>95</v>
      </c>
      <c r="D35" s="9" t="s">
        <v>23</v>
      </c>
      <c r="E35" s="9" t="s">
        <v>96</v>
      </c>
      <c r="F35" s="14">
        <v>0.69469907407407405</v>
      </c>
      <c r="G35" s="11">
        <f t="shared" si="9"/>
        <v>4.5393518518518472E-2</v>
      </c>
      <c r="H35" s="12">
        <f t="shared" si="10"/>
        <v>3922</v>
      </c>
      <c r="I35" s="90">
        <v>1.044</v>
      </c>
      <c r="J35" s="12">
        <f t="shared" si="11"/>
        <v>4094.5680000000002</v>
      </c>
      <c r="K35" s="13">
        <f t="shared" si="12"/>
        <v>11</v>
      </c>
      <c r="L35" s="13">
        <f t="shared" si="12"/>
        <v>11</v>
      </c>
      <c r="M35" s="12">
        <f t="shared" si="13"/>
        <v>4094.5680000000002</v>
      </c>
      <c r="N35" s="13">
        <f t="shared" si="14"/>
        <v>11</v>
      </c>
      <c r="O35" s="13">
        <f t="shared" si="14"/>
        <v>11</v>
      </c>
      <c r="P35" s="26">
        <f t="shared" si="15"/>
        <v>11</v>
      </c>
    </row>
    <row r="36" spans="1:16" ht="18" customHeight="1">
      <c r="A36" s="2"/>
      <c r="B36" s="97">
        <v>700007</v>
      </c>
      <c r="C36" s="98" t="s">
        <v>144</v>
      </c>
      <c r="D36" s="9" t="s">
        <v>38</v>
      </c>
      <c r="E36" s="9" t="s">
        <v>98</v>
      </c>
      <c r="F36" s="14" t="s">
        <v>154</v>
      </c>
      <c r="G36" s="11"/>
      <c r="H36" s="12"/>
      <c r="I36" s="89">
        <v>1.0329999999999999</v>
      </c>
      <c r="J36" s="12" t="s">
        <v>154</v>
      </c>
      <c r="K36" s="13"/>
      <c r="L36" s="13">
        <v>13</v>
      </c>
      <c r="M36" s="12" t="s">
        <v>154</v>
      </c>
      <c r="N36" s="13"/>
      <c r="O36" s="13">
        <v>13</v>
      </c>
      <c r="P36" s="26">
        <f t="shared" si="15"/>
        <v>13</v>
      </c>
    </row>
    <row r="37" spans="1:16" ht="12.75" customHeight="1">
      <c r="A37" s="2"/>
      <c r="B37" s="92"/>
      <c r="C37" s="93"/>
      <c r="D37" s="79"/>
      <c r="E37" s="79"/>
      <c r="F37" s="15"/>
      <c r="G37" s="16"/>
      <c r="H37" s="17"/>
      <c r="I37" s="54"/>
      <c r="J37" s="17"/>
      <c r="K37" s="18"/>
      <c r="L37" s="18"/>
      <c r="M37" s="17"/>
      <c r="N37" s="18"/>
      <c r="O37" s="18"/>
      <c r="P37" s="28"/>
    </row>
    <row r="38" spans="1:16" ht="15" customHeight="1">
      <c r="A38" s="47"/>
      <c r="B38" s="48"/>
      <c r="C38" s="107" t="s">
        <v>21</v>
      </c>
      <c r="E38" s="43"/>
      <c r="F38" s="43"/>
      <c r="G38" s="43"/>
      <c r="H38" s="43"/>
      <c r="I38" s="55"/>
      <c r="J38" s="49"/>
      <c r="K38" s="50"/>
      <c r="L38" s="106" t="s">
        <v>16</v>
      </c>
      <c r="M38" s="49"/>
      <c r="N38" s="18"/>
      <c r="O38" s="18"/>
      <c r="P38" s="28"/>
    </row>
    <row r="39" spans="1:16" ht="14.25">
      <c r="J39" s="43"/>
      <c r="K39" s="115"/>
      <c r="L39" s="18" t="s">
        <v>161</v>
      </c>
      <c r="M39" s="43"/>
    </row>
    <row r="40" spans="1:16" ht="14.25">
      <c r="J40" s="43"/>
      <c r="K40" s="43"/>
      <c r="L40" s="50"/>
      <c r="M40" s="43"/>
    </row>
    <row r="41" spans="1:16" ht="20.25" customHeight="1">
      <c r="A41" s="2"/>
      <c r="E41" s="44" t="s">
        <v>81</v>
      </c>
      <c r="F41" s="40"/>
      <c r="G41" s="2"/>
      <c r="I41" s="52"/>
      <c r="J41" s="3"/>
      <c r="K41" s="3"/>
      <c r="L41" s="3"/>
      <c r="M41" s="3"/>
      <c r="N41" s="3"/>
      <c r="O41" s="3"/>
      <c r="P41" s="19"/>
    </row>
    <row r="42" spans="1:16" ht="18.75" customHeight="1">
      <c r="A42" s="2"/>
      <c r="E42" s="114" t="s">
        <v>158</v>
      </c>
      <c r="F42" s="32"/>
      <c r="G42" s="2"/>
      <c r="I42" s="52"/>
      <c r="J42" s="3"/>
      <c r="K42" s="3"/>
      <c r="L42" s="3"/>
      <c r="M42" s="3"/>
      <c r="N42" s="3"/>
      <c r="O42" s="3"/>
      <c r="P42" s="19"/>
    </row>
    <row r="43" spans="1:16" ht="18.75" customHeight="1">
      <c r="A43" s="2"/>
      <c r="E43" s="45"/>
      <c r="F43" s="32"/>
      <c r="G43" s="2"/>
      <c r="I43" s="52"/>
      <c r="J43" s="3"/>
      <c r="K43" s="3"/>
      <c r="L43" s="3"/>
      <c r="M43" s="3"/>
      <c r="N43" s="3"/>
      <c r="O43" s="3"/>
      <c r="P43" s="19"/>
    </row>
    <row r="44" spans="1:16" s="100" customFormat="1" ht="24" customHeight="1">
      <c r="A44" s="99" t="s">
        <v>19</v>
      </c>
      <c r="B44" s="23"/>
      <c r="C44" s="23"/>
      <c r="D44" s="23"/>
      <c r="E44" s="1"/>
      <c r="F44" s="1"/>
      <c r="G44" s="101" t="s">
        <v>0</v>
      </c>
      <c r="H44" s="102">
        <v>0.65277777777777779</v>
      </c>
      <c r="I44" s="53"/>
      <c r="J44" s="4"/>
      <c r="K44" s="5"/>
      <c r="L44" s="1"/>
      <c r="M44" s="5"/>
      <c r="N44" s="5"/>
      <c r="O44" s="1"/>
      <c r="P44" s="103"/>
    </row>
    <row r="45" spans="1:16" ht="12" customHeight="1">
      <c r="A45" s="2"/>
      <c r="B45" s="20" t="s">
        <v>1</v>
      </c>
      <c r="C45" s="140" t="s">
        <v>2</v>
      </c>
      <c r="D45" s="142" t="s">
        <v>3</v>
      </c>
      <c r="E45" s="142" t="s">
        <v>4</v>
      </c>
      <c r="F45" s="6" t="s">
        <v>5</v>
      </c>
      <c r="G45" s="37" t="s">
        <v>6</v>
      </c>
      <c r="H45" s="38"/>
      <c r="I45" s="138" t="s">
        <v>7</v>
      </c>
      <c r="J45" s="34" t="s">
        <v>8</v>
      </c>
      <c r="K45" s="35"/>
      <c r="L45" s="36"/>
      <c r="M45" s="34" t="s">
        <v>9</v>
      </c>
      <c r="N45" s="35"/>
      <c r="O45" s="36"/>
      <c r="P45" s="24" t="s">
        <v>18</v>
      </c>
    </row>
    <row r="46" spans="1:16" ht="12" customHeight="1">
      <c r="A46" s="2"/>
      <c r="B46" s="21" t="s">
        <v>10</v>
      </c>
      <c r="C46" s="141"/>
      <c r="D46" s="143"/>
      <c r="E46" s="143"/>
      <c r="F46" s="31" t="s">
        <v>11</v>
      </c>
      <c r="G46" s="7" t="s">
        <v>11</v>
      </c>
      <c r="H46" s="8" t="s">
        <v>12</v>
      </c>
      <c r="I46" s="139"/>
      <c r="J46" s="9" t="s">
        <v>41</v>
      </c>
      <c r="K46" s="9" t="s">
        <v>13</v>
      </c>
      <c r="L46" s="10" t="s">
        <v>14</v>
      </c>
      <c r="M46" s="9" t="s">
        <v>41</v>
      </c>
      <c r="N46" s="9" t="s">
        <v>13</v>
      </c>
      <c r="O46" s="10" t="s">
        <v>14</v>
      </c>
      <c r="P46" s="25" t="s">
        <v>15</v>
      </c>
    </row>
    <row r="47" spans="1:16" ht="21" customHeight="1">
      <c r="A47" s="2"/>
      <c r="B47" s="96">
        <v>2901</v>
      </c>
      <c r="C47" s="96" t="s">
        <v>148</v>
      </c>
      <c r="D47" s="87" t="s">
        <v>31</v>
      </c>
      <c r="E47" s="9" t="s">
        <v>80</v>
      </c>
      <c r="F47" s="14">
        <v>0.69374999999999998</v>
      </c>
      <c r="G47" s="11">
        <f>IF(F47&gt;H$44,F47-H$44,F47+24-H$44)</f>
        <v>4.0972222222222188E-2</v>
      </c>
      <c r="H47" s="12">
        <f>HOUR(G47)*60*60+MINUTE(G47)*60+SECOND(G47)</f>
        <v>3540</v>
      </c>
      <c r="I47" s="89">
        <v>0.98299999999999998</v>
      </c>
      <c r="J47" s="12">
        <f>H47*I47</f>
        <v>3479.82</v>
      </c>
      <c r="K47" s="13">
        <f t="shared" ref="K47:L50" si="16">RANK( J47, J$47:J$51,1)</f>
        <v>1</v>
      </c>
      <c r="L47" s="13">
        <f t="shared" si="16"/>
        <v>1</v>
      </c>
      <c r="M47" s="12">
        <f>H47*I47</f>
        <v>3479.82</v>
      </c>
      <c r="N47" s="13">
        <f t="shared" ref="N47:O50" si="17">RANK( M47, M$47:M$51,1)</f>
        <v>1</v>
      </c>
      <c r="O47" s="13">
        <f t="shared" si="17"/>
        <v>1</v>
      </c>
      <c r="P47" s="26">
        <f>O47*1</f>
        <v>1</v>
      </c>
    </row>
    <row r="48" spans="1:16" ht="21" customHeight="1">
      <c r="A48" s="2"/>
      <c r="B48" s="96">
        <v>4081</v>
      </c>
      <c r="C48" s="96" t="s">
        <v>147</v>
      </c>
      <c r="D48" s="87" t="s">
        <v>102</v>
      </c>
      <c r="E48" s="9" t="s">
        <v>103</v>
      </c>
      <c r="F48" s="14">
        <v>0.69442129629629623</v>
      </c>
      <c r="G48" s="11">
        <f>IF(F48&gt;H$44,F48-H$44,F48+24-H$44)</f>
        <v>4.1643518518518441E-2</v>
      </c>
      <c r="H48" s="12">
        <f>HOUR(G48)*60*60+MINUTE(G48)*60+SECOND(G48)</f>
        <v>3598</v>
      </c>
      <c r="I48" s="89">
        <v>0.98299999999999998</v>
      </c>
      <c r="J48" s="12">
        <f>H48*I48</f>
        <v>3536.8339999999998</v>
      </c>
      <c r="K48" s="13">
        <f t="shared" si="16"/>
        <v>2</v>
      </c>
      <c r="L48" s="13">
        <f t="shared" si="16"/>
        <v>2</v>
      </c>
      <c r="M48" s="12">
        <f>H48*I48</f>
        <v>3536.8339999999998</v>
      </c>
      <c r="N48" s="13">
        <f t="shared" si="17"/>
        <v>2</v>
      </c>
      <c r="O48" s="13">
        <f t="shared" si="17"/>
        <v>2</v>
      </c>
      <c r="P48" s="26">
        <f>O48*1</f>
        <v>2</v>
      </c>
    </row>
    <row r="49" spans="1:16" ht="21" customHeight="1">
      <c r="A49" s="2"/>
      <c r="B49" s="96">
        <v>275</v>
      </c>
      <c r="C49" s="96" t="s">
        <v>104</v>
      </c>
      <c r="D49" s="87" t="s">
        <v>75</v>
      </c>
      <c r="E49" s="9" t="s">
        <v>76</v>
      </c>
      <c r="F49" s="14">
        <v>0.69461805555555556</v>
      </c>
      <c r="G49" s="11">
        <f>IF(F49&gt;H$44,F49-H$44,F49+24-H$44)</f>
        <v>4.1840277777777768E-2</v>
      </c>
      <c r="H49" s="12">
        <f>HOUR(G49)*60*60+MINUTE(G49)*60+SECOND(G49)</f>
        <v>3615</v>
      </c>
      <c r="I49" s="89">
        <v>0.98199999999999998</v>
      </c>
      <c r="J49" s="12">
        <f>H49*I49</f>
        <v>3549.93</v>
      </c>
      <c r="K49" s="13">
        <f t="shared" si="16"/>
        <v>3</v>
      </c>
      <c r="L49" s="13">
        <f t="shared" si="16"/>
        <v>3</v>
      </c>
      <c r="M49" s="12">
        <f>H49*I49</f>
        <v>3549.93</v>
      </c>
      <c r="N49" s="13">
        <f t="shared" si="17"/>
        <v>3</v>
      </c>
      <c r="O49" s="13">
        <f t="shared" si="17"/>
        <v>3</v>
      </c>
      <c r="P49" s="26">
        <f>O49*1</f>
        <v>3</v>
      </c>
    </row>
    <row r="50" spans="1:16" ht="21" customHeight="1">
      <c r="A50" s="2"/>
      <c r="B50" s="96">
        <v>3939</v>
      </c>
      <c r="C50" s="96" t="s">
        <v>146</v>
      </c>
      <c r="D50" s="87" t="s">
        <v>28</v>
      </c>
      <c r="E50" s="9" t="s">
        <v>101</v>
      </c>
      <c r="F50" s="14">
        <v>0.69557870370370367</v>
      </c>
      <c r="G50" s="11">
        <f>IF(F50&gt;H$44,F50-H$44,F50+24-H$44)</f>
        <v>4.2800925925925881E-2</v>
      </c>
      <c r="H50" s="12">
        <f>HOUR(G50)*60*60+MINUTE(G50)*60+SECOND(G50)</f>
        <v>3698</v>
      </c>
      <c r="I50" s="89">
        <v>0.995</v>
      </c>
      <c r="J50" s="12">
        <f>H50*I50</f>
        <v>3679.5099999999998</v>
      </c>
      <c r="K50" s="13">
        <f t="shared" si="16"/>
        <v>4</v>
      </c>
      <c r="L50" s="13">
        <f t="shared" si="16"/>
        <v>4</v>
      </c>
      <c r="M50" s="12">
        <f>H50*I50</f>
        <v>3679.5099999999998</v>
      </c>
      <c r="N50" s="13">
        <f t="shared" si="17"/>
        <v>4</v>
      </c>
      <c r="O50" s="13">
        <f t="shared" si="17"/>
        <v>4</v>
      </c>
      <c r="P50" s="26">
        <f>O50*1</f>
        <v>4</v>
      </c>
    </row>
    <row r="51" spans="1:16" ht="21" customHeight="1">
      <c r="A51" s="2"/>
      <c r="B51" s="96" t="s">
        <v>27</v>
      </c>
      <c r="C51" s="96" t="s">
        <v>145</v>
      </c>
      <c r="D51" s="87" t="s">
        <v>26</v>
      </c>
      <c r="E51" s="9" t="s">
        <v>40</v>
      </c>
      <c r="F51" s="14" t="s">
        <v>155</v>
      </c>
      <c r="G51" s="11"/>
      <c r="H51" s="12"/>
      <c r="I51" s="89">
        <v>1.012</v>
      </c>
      <c r="J51" s="12" t="s">
        <v>155</v>
      </c>
      <c r="K51" s="13"/>
      <c r="L51" s="13">
        <v>6</v>
      </c>
      <c r="M51" s="12" t="s">
        <v>155</v>
      </c>
      <c r="N51" s="13"/>
      <c r="O51" s="13">
        <v>6</v>
      </c>
      <c r="P51" s="26">
        <f>O51*1</f>
        <v>6</v>
      </c>
    </row>
    <row r="52" spans="1:16" s="100" customFormat="1" ht="24" customHeight="1">
      <c r="A52" s="99" t="s">
        <v>20</v>
      </c>
      <c r="B52" s="23"/>
      <c r="C52" s="23"/>
      <c r="D52" s="23"/>
      <c r="E52" s="1"/>
      <c r="F52" s="1"/>
      <c r="G52" s="101" t="s">
        <v>0</v>
      </c>
      <c r="H52" s="102">
        <v>0.65277777777777779</v>
      </c>
      <c r="I52" s="53"/>
      <c r="J52" s="4"/>
      <c r="K52" s="5"/>
      <c r="L52" s="1"/>
      <c r="M52" s="5"/>
      <c r="N52" s="5"/>
      <c r="O52" s="1"/>
      <c r="P52" s="103"/>
    </row>
    <row r="53" spans="1:16" ht="12.95" customHeight="1">
      <c r="A53" s="2"/>
      <c r="B53" s="20" t="s">
        <v>1</v>
      </c>
      <c r="C53" s="140" t="s">
        <v>2</v>
      </c>
      <c r="D53" s="142" t="s">
        <v>3</v>
      </c>
      <c r="E53" s="142" t="s">
        <v>4</v>
      </c>
      <c r="F53" s="6" t="s">
        <v>5</v>
      </c>
      <c r="G53" s="37" t="s">
        <v>6</v>
      </c>
      <c r="H53" s="38"/>
      <c r="I53" s="138" t="s">
        <v>7</v>
      </c>
      <c r="J53" s="34" t="s">
        <v>8</v>
      </c>
      <c r="K53" s="35"/>
      <c r="L53" s="36"/>
      <c r="M53" s="34" t="s">
        <v>9</v>
      </c>
      <c r="N53" s="35"/>
      <c r="O53" s="36"/>
      <c r="P53" s="24" t="s">
        <v>18</v>
      </c>
    </row>
    <row r="54" spans="1:16" ht="12.95" customHeight="1">
      <c r="A54" s="2"/>
      <c r="B54" s="21" t="s">
        <v>10</v>
      </c>
      <c r="C54" s="141"/>
      <c r="D54" s="143"/>
      <c r="E54" s="143"/>
      <c r="F54" s="31" t="s">
        <v>11</v>
      </c>
      <c r="G54" s="7" t="s">
        <v>11</v>
      </c>
      <c r="H54" s="8" t="s">
        <v>12</v>
      </c>
      <c r="I54" s="139"/>
      <c r="J54" s="9" t="s">
        <v>41</v>
      </c>
      <c r="K54" s="9" t="s">
        <v>13</v>
      </c>
      <c r="L54" s="10" t="s">
        <v>14</v>
      </c>
      <c r="M54" s="9" t="s">
        <v>41</v>
      </c>
      <c r="N54" s="9" t="s">
        <v>13</v>
      </c>
      <c r="O54" s="10" t="s">
        <v>14</v>
      </c>
      <c r="P54" s="25" t="s">
        <v>15</v>
      </c>
    </row>
    <row r="55" spans="1:16" ht="21" customHeight="1">
      <c r="A55" s="2"/>
      <c r="B55" s="96">
        <v>348</v>
      </c>
      <c r="C55" s="96" t="s">
        <v>149</v>
      </c>
      <c r="D55" s="87" t="s">
        <v>105</v>
      </c>
      <c r="E55" s="9" t="s">
        <v>106</v>
      </c>
      <c r="F55" s="14">
        <v>0.6977430555555556</v>
      </c>
      <c r="G55" s="11">
        <f t="shared" ref="G55:G61" si="18">IF(F55&gt;H$52,F55-H$52,F55+24-H$52)</f>
        <v>4.4965277777777812E-2</v>
      </c>
      <c r="H55" s="12">
        <f t="shared" ref="H55:H61" si="19">HOUR(G55)*60*60+MINUTE(G55)*60+SECOND(G55)</f>
        <v>3885</v>
      </c>
      <c r="I55" s="89">
        <v>0.95899999999999996</v>
      </c>
      <c r="J55" s="12">
        <f t="shared" ref="J55:J61" si="20">H55*I55</f>
        <v>3725.7149999999997</v>
      </c>
      <c r="K55" s="13">
        <f t="shared" ref="K55:L61" si="21">RANK( J55, J$55:J$64,1)</f>
        <v>1</v>
      </c>
      <c r="L55" s="13">
        <f t="shared" si="21"/>
        <v>1</v>
      </c>
      <c r="M55" s="12">
        <f t="shared" ref="M55:M61" si="22">H55*I55</f>
        <v>3725.7149999999997</v>
      </c>
      <c r="N55" s="13">
        <f t="shared" ref="N55:O61" si="23">RANK( M55, M$55:M$64,1)</f>
        <v>1</v>
      </c>
      <c r="O55" s="13">
        <f t="shared" si="23"/>
        <v>1</v>
      </c>
      <c r="P55" s="26">
        <f t="shared" ref="P55:P64" si="24">O55*1</f>
        <v>1</v>
      </c>
    </row>
    <row r="56" spans="1:16" ht="21" customHeight="1">
      <c r="A56" s="2"/>
      <c r="B56" s="97">
        <v>351</v>
      </c>
      <c r="C56" s="98" t="s">
        <v>152</v>
      </c>
      <c r="D56" s="9" t="s">
        <v>78</v>
      </c>
      <c r="E56" s="9" t="s">
        <v>124</v>
      </c>
      <c r="F56" s="14">
        <v>0.70025462962962959</v>
      </c>
      <c r="G56" s="11">
        <f t="shared" si="18"/>
        <v>4.7476851851851798E-2</v>
      </c>
      <c r="H56" s="12">
        <f t="shared" si="19"/>
        <v>4102</v>
      </c>
      <c r="I56" s="89">
        <v>0.91</v>
      </c>
      <c r="J56" s="12">
        <f t="shared" si="20"/>
        <v>3732.82</v>
      </c>
      <c r="K56" s="13">
        <f t="shared" si="21"/>
        <v>2</v>
      </c>
      <c r="L56" s="13">
        <f t="shared" si="21"/>
        <v>2</v>
      </c>
      <c r="M56" s="12">
        <f t="shared" si="22"/>
        <v>3732.82</v>
      </c>
      <c r="N56" s="13">
        <f t="shared" si="23"/>
        <v>2</v>
      </c>
      <c r="O56" s="13">
        <f t="shared" si="23"/>
        <v>2</v>
      </c>
      <c r="P56" s="26">
        <f t="shared" si="24"/>
        <v>2</v>
      </c>
    </row>
    <row r="57" spans="1:16" ht="21" customHeight="1">
      <c r="A57" s="2"/>
      <c r="B57" s="97">
        <v>878</v>
      </c>
      <c r="C57" s="98" t="s">
        <v>151</v>
      </c>
      <c r="D57" s="9" t="s">
        <v>122</v>
      </c>
      <c r="E57" s="9" t="s">
        <v>123</v>
      </c>
      <c r="F57" s="14">
        <v>0.7012962962962962</v>
      </c>
      <c r="G57" s="11">
        <f t="shared" si="18"/>
        <v>4.8518518518518405E-2</v>
      </c>
      <c r="H57" s="12">
        <f t="shared" si="19"/>
        <v>4192</v>
      </c>
      <c r="I57" s="89">
        <v>0.92200000000000004</v>
      </c>
      <c r="J57" s="12">
        <f t="shared" si="20"/>
        <v>3865.0240000000003</v>
      </c>
      <c r="K57" s="13">
        <f t="shared" si="21"/>
        <v>3</v>
      </c>
      <c r="L57" s="13">
        <f t="shared" si="21"/>
        <v>3</v>
      </c>
      <c r="M57" s="12">
        <f t="shared" si="22"/>
        <v>3865.0240000000003</v>
      </c>
      <c r="N57" s="13">
        <f t="shared" si="23"/>
        <v>3</v>
      </c>
      <c r="O57" s="13">
        <f t="shared" si="23"/>
        <v>3</v>
      </c>
      <c r="P57" s="26">
        <f t="shared" si="24"/>
        <v>3</v>
      </c>
    </row>
    <row r="58" spans="1:16" ht="21" customHeight="1">
      <c r="A58" s="2"/>
      <c r="B58" s="97">
        <v>9101</v>
      </c>
      <c r="C58" s="98" t="s">
        <v>150</v>
      </c>
      <c r="D58" s="9" t="s">
        <v>77</v>
      </c>
      <c r="E58" s="9" t="s">
        <v>43</v>
      </c>
      <c r="F58" s="14">
        <v>0.70097222222222222</v>
      </c>
      <c r="G58" s="11">
        <f t="shared" si="18"/>
        <v>4.8194444444444429E-2</v>
      </c>
      <c r="H58" s="12">
        <f t="shared" si="19"/>
        <v>4164</v>
      </c>
      <c r="I58" s="89">
        <v>0.95499999999999996</v>
      </c>
      <c r="J58" s="12">
        <f t="shared" si="20"/>
        <v>3976.62</v>
      </c>
      <c r="K58" s="13">
        <f t="shared" si="21"/>
        <v>4</v>
      </c>
      <c r="L58" s="13">
        <f t="shared" si="21"/>
        <v>4</v>
      </c>
      <c r="M58" s="12">
        <f t="shared" si="22"/>
        <v>3976.62</v>
      </c>
      <c r="N58" s="13">
        <f t="shared" si="23"/>
        <v>4</v>
      </c>
      <c r="O58" s="13">
        <f t="shared" si="23"/>
        <v>4</v>
      </c>
      <c r="P58" s="26">
        <f t="shared" si="24"/>
        <v>4</v>
      </c>
    </row>
    <row r="59" spans="1:16" ht="21" customHeight="1">
      <c r="A59" s="2"/>
      <c r="B59" s="96">
        <v>801</v>
      </c>
      <c r="C59" s="96" t="s">
        <v>116</v>
      </c>
      <c r="D59" s="87" t="s">
        <v>117</v>
      </c>
      <c r="E59" s="9" t="s">
        <v>118</v>
      </c>
      <c r="F59" s="14">
        <v>0.70137731481481491</v>
      </c>
      <c r="G59" s="11">
        <f t="shared" si="18"/>
        <v>4.8599537037037122E-2</v>
      </c>
      <c r="H59" s="12">
        <f t="shared" si="19"/>
        <v>4199</v>
      </c>
      <c r="I59" s="89">
        <v>0.95599999999999996</v>
      </c>
      <c r="J59" s="12">
        <f t="shared" si="20"/>
        <v>4014.2439999999997</v>
      </c>
      <c r="K59" s="13">
        <f t="shared" si="21"/>
        <v>5</v>
      </c>
      <c r="L59" s="13">
        <f t="shared" si="21"/>
        <v>5</v>
      </c>
      <c r="M59" s="12">
        <f t="shared" si="22"/>
        <v>4014.2439999999997</v>
      </c>
      <c r="N59" s="13">
        <f t="shared" si="23"/>
        <v>5</v>
      </c>
      <c r="O59" s="13">
        <f t="shared" si="23"/>
        <v>5</v>
      </c>
      <c r="P59" s="26">
        <f t="shared" si="24"/>
        <v>5</v>
      </c>
    </row>
    <row r="60" spans="1:16" ht="21" customHeight="1">
      <c r="A60" s="2"/>
      <c r="B60" s="96">
        <v>1267</v>
      </c>
      <c r="C60" s="96" t="s">
        <v>112</v>
      </c>
      <c r="D60" s="87" t="s">
        <v>108</v>
      </c>
      <c r="E60" s="9" t="s">
        <v>113</v>
      </c>
      <c r="F60" s="14">
        <v>0.70212962962962966</v>
      </c>
      <c r="G60" s="11">
        <f t="shared" si="18"/>
        <v>4.9351851851851869E-2</v>
      </c>
      <c r="H60" s="12">
        <f t="shared" si="19"/>
        <v>4264</v>
      </c>
      <c r="I60" s="89">
        <v>0.95799999999999996</v>
      </c>
      <c r="J60" s="12">
        <f t="shared" si="20"/>
        <v>4084.9119999999998</v>
      </c>
      <c r="K60" s="13">
        <f t="shared" si="21"/>
        <v>6</v>
      </c>
      <c r="L60" s="13">
        <f t="shared" si="21"/>
        <v>6</v>
      </c>
      <c r="M60" s="12">
        <f t="shared" si="22"/>
        <v>4084.9119999999998</v>
      </c>
      <c r="N60" s="13">
        <f t="shared" si="23"/>
        <v>6</v>
      </c>
      <c r="O60" s="13">
        <f t="shared" si="23"/>
        <v>6</v>
      </c>
      <c r="P60" s="26">
        <f t="shared" si="24"/>
        <v>6</v>
      </c>
    </row>
    <row r="61" spans="1:16" ht="21" customHeight="1">
      <c r="A61" s="2"/>
      <c r="B61" s="96">
        <v>1266</v>
      </c>
      <c r="C61" s="96" t="s">
        <v>110</v>
      </c>
      <c r="D61" s="87" t="s">
        <v>108</v>
      </c>
      <c r="E61" s="9" t="s">
        <v>111</v>
      </c>
      <c r="F61" s="14">
        <v>0.70480324074074074</v>
      </c>
      <c r="G61" s="11">
        <f t="shared" si="18"/>
        <v>5.2025462962962954E-2</v>
      </c>
      <c r="H61" s="12">
        <f t="shared" si="19"/>
        <v>4495</v>
      </c>
      <c r="I61" s="89">
        <v>0.95799999999999996</v>
      </c>
      <c r="J61" s="12">
        <f t="shared" si="20"/>
        <v>4306.21</v>
      </c>
      <c r="K61" s="13">
        <f t="shared" si="21"/>
        <v>7</v>
      </c>
      <c r="L61" s="13">
        <f t="shared" si="21"/>
        <v>7</v>
      </c>
      <c r="M61" s="12">
        <f t="shared" si="22"/>
        <v>4306.21</v>
      </c>
      <c r="N61" s="13">
        <f t="shared" si="23"/>
        <v>7</v>
      </c>
      <c r="O61" s="13">
        <f t="shared" si="23"/>
        <v>7</v>
      </c>
      <c r="P61" s="26">
        <f t="shared" si="24"/>
        <v>7</v>
      </c>
    </row>
    <row r="62" spans="1:16" ht="21" customHeight="1">
      <c r="A62" s="2"/>
      <c r="B62" s="96">
        <v>1265</v>
      </c>
      <c r="C62" s="96" t="s">
        <v>107</v>
      </c>
      <c r="D62" s="87" t="s">
        <v>108</v>
      </c>
      <c r="E62" s="9" t="s">
        <v>109</v>
      </c>
      <c r="F62" s="14" t="s">
        <v>157</v>
      </c>
      <c r="G62" s="11"/>
      <c r="H62" s="12"/>
      <c r="I62" s="89">
        <v>0.95799999999999996</v>
      </c>
      <c r="J62" s="12" t="s">
        <v>157</v>
      </c>
      <c r="K62" s="13"/>
      <c r="L62" s="13">
        <v>10</v>
      </c>
      <c r="M62" s="12" t="s">
        <v>157</v>
      </c>
      <c r="N62" s="13"/>
      <c r="O62" s="13">
        <v>10</v>
      </c>
      <c r="P62" s="26">
        <f t="shared" si="24"/>
        <v>10</v>
      </c>
    </row>
    <row r="63" spans="1:16" ht="21" customHeight="1">
      <c r="A63" s="2"/>
      <c r="B63" s="97">
        <v>1555</v>
      </c>
      <c r="C63" s="98" t="s">
        <v>119</v>
      </c>
      <c r="D63" s="9" t="s">
        <v>120</v>
      </c>
      <c r="E63" s="9" t="s">
        <v>121</v>
      </c>
      <c r="F63" s="14" t="s">
        <v>157</v>
      </c>
      <c r="G63" s="11"/>
      <c r="H63" s="12"/>
      <c r="I63" s="89">
        <v>0.95099999999999996</v>
      </c>
      <c r="J63" s="12" t="s">
        <v>157</v>
      </c>
      <c r="K63" s="13"/>
      <c r="L63" s="13">
        <v>10</v>
      </c>
      <c r="M63" s="12" t="s">
        <v>157</v>
      </c>
      <c r="N63" s="13"/>
      <c r="O63" s="13">
        <v>10</v>
      </c>
      <c r="P63" s="26">
        <f t="shared" si="24"/>
        <v>10</v>
      </c>
    </row>
    <row r="64" spans="1:16" ht="21" customHeight="1">
      <c r="A64" s="2"/>
      <c r="B64" s="96">
        <v>1268</v>
      </c>
      <c r="C64" s="96" t="s">
        <v>114</v>
      </c>
      <c r="D64" s="87" t="s">
        <v>108</v>
      </c>
      <c r="E64" s="9" t="s">
        <v>115</v>
      </c>
      <c r="F64" s="14" t="s">
        <v>154</v>
      </c>
      <c r="G64" s="11"/>
      <c r="H64" s="12"/>
      <c r="I64" s="89">
        <v>0.95799999999999996</v>
      </c>
      <c r="J64" s="12" t="s">
        <v>154</v>
      </c>
      <c r="K64" s="13"/>
      <c r="L64" s="13">
        <v>11</v>
      </c>
      <c r="M64" s="12" t="s">
        <v>154</v>
      </c>
      <c r="N64" s="13"/>
      <c r="O64" s="13">
        <v>11</v>
      </c>
      <c r="P64" s="26">
        <f t="shared" si="24"/>
        <v>11</v>
      </c>
    </row>
    <row r="65" spans="1:16" s="100" customFormat="1" ht="24" customHeight="1">
      <c r="A65" s="99" t="s">
        <v>42</v>
      </c>
      <c r="B65" s="23"/>
      <c r="C65" s="23"/>
      <c r="D65" s="23"/>
      <c r="E65" s="1"/>
      <c r="F65" s="1"/>
      <c r="G65" s="101" t="s">
        <v>0</v>
      </c>
      <c r="H65" s="102">
        <v>0.65277777777777779</v>
      </c>
      <c r="I65" s="53"/>
      <c r="J65" s="4"/>
      <c r="K65" s="5"/>
      <c r="L65" s="1"/>
      <c r="M65" s="5"/>
      <c r="N65" s="5"/>
      <c r="O65" s="1"/>
      <c r="P65" s="103"/>
    </row>
    <row r="66" spans="1:16" ht="15" customHeight="1">
      <c r="A66" s="2"/>
      <c r="B66" s="20" t="s">
        <v>1</v>
      </c>
      <c r="C66" s="140" t="s">
        <v>2</v>
      </c>
      <c r="D66" s="142" t="s">
        <v>3</v>
      </c>
      <c r="E66" s="142" t="s">
        <v>4</v>
      </c>
      <c r="F66" s="6" t="s">
        <v>5</v>
      </c>
      <c r="G66" s="37" t="s">
        <v>6</v>
      </c>
      <c r="H66" s="38"/>
      <c r="I66" s="138" t="s">
        <v>17</v>
      </c>
      <c r="J66" s="34" t="s">
        <v>8</v>
      </c>
      <c r="K66" s="35"/>
      <c r="L66" s="36"/>
      <c r="M66" s="34" t="s">
        <v>9</v>
      </c>
      <c r="N66" s="35"/>
      <c r="O66" s="36"/>
      <c r="P66" s="24" t="s">
        <v>18</v>
      </c>
    </row>
    <row r="67" spans="1:16" ht="15" customHeight="1">
      <c r="A67" s="2"/>
      <c r="B67" s="21" t="s">
        <v>10</v>
      </c>
      <c r="C67" s="141"/>
      <c r="D67" s="143"/>
      <c r="E67" s="143"/>
      <c r="F67" s="31" t="s">
        <v>11</v>
      </c>
      <c r="G67" s="7" t="s">
        <v>11</v>
      </c>
      <c r="H67" s="8" t="s">
        <v>12</v>
      </c>
      <c r="I67" s="139"/>
      <c r="J67" s="9" t="s">
        <v>41</v>
      </c>
      <c r="K67" s="9" t="s">
        <v>13</v>
      </c>
      <c r="L67" s="10" t="s">
        <v>14</v>
      </c>
      <c r="M67" s="9" t="s">
        <v>41</v>
      </c>
      <c r="N67" s="9" t="s">
        <v>13</v>
      </c>
      <c r="O67" s="10" t="s">
        <v>14</v>
      </c>
      <c r="P67" s="25" t="s">
        <v>15</v>
      </c>
    </row>
    <row r="68" spans="1:16" ht="21" customHeight="1">
      <c r="A68" s="2"/>
      <c r="B68" s="97">
        <v>1611</v>
      </c>
      <c r="C68" s="132" t="s">
        <v>125</v>
      </c>
      <c r="D68" s="9" t="s">
        <v>126</v>
      </c>
      <c r="E68" s="9" t="s">
        <v>127</v>
      </c>
      <c r="F68" s="14">
        <v>0.69981481481481478</v>
      </c>
      <c r="G68" s="11">
        <f>IF(F68&gt;H$65,F68-H$65,F68+24-H$65)</f>
        <v>4.7037037037036988E-2</v>
      </c>
      <c r="H68" s="12">
        <f>HOUR(G68)*60*60+MINUTE(G68)*60+SECOND(G68)</f>
        <v>4064</v>
      </c>
      <c r="I68" s="91">
        <v>0.99099999999999999</v>
      </c>
      <c r="J68" s="12">
        <f>H68*I68</f>
        <v>4027.424</v>
      </c>
      <c r="K68" s="13">
        <f>RANK( J68, J$68:J$68,1)</f>
        <v>1</v>
      </c>
      <c r="L68" s="13">
        <f>RANK( K68, K$68:K$68,1)</f>
        <v>1</v>
      </c>
      <c r="M68" s="12">
        <f>K68*L68</f>
        <v>1</v>
      </c>
      <c r="N68" s="13">
        <f>RANK( M68, M$68:M$68,1)</f>
        <v>1</v>
      </c>
      <c r="O68" s="13">
        <f>RANK( N68, N$68:N$68,1)</f>
        <v>1</v>
      </c>
      <c r="P68" s="26">
        <f>O68*1</f>
        <v>1</v>
      </c>
    </row>
    <row r="69" spans="1:16" ht="17.25" customHeight="1">
      <c r="A69" s="2"/>
      <c r="B69" s="46"/>
      <c r="C69" s="46" t="s">
        <v>153</v>
      </c>
      <c r="D69" s="41"/>
      <c r="E69" s="41"/>
      <c r="F69" s="15"/>
      <c r="G69" s="16"/>
      <c r="H69" s="17"/>
      <c r="I69" s="42"/>
      <c r="J69" s="17"/>
      <c r="K69" s="18"/>
      <c r="L69" s="18"/>
      <c r="M69" s="17"/>
      <c r="N69" s="18"/>
      <c r="O69" s="18"/>
      <c r="P69" s="28"/>
    </row>
    <row r="70" spans="1:16" ht="17.25" customHeight="1">
      <c r="A70" s="2"/>
      <c r="B70" s="46"/>
      <c r="C70" s="46"/>
      <c r="D70" s="41"/>
      <c r="E70" s="41"/>
      <c r="F70" s="15"/>
      <c r="G70" s="16"/>
      <c r="H70" s="17"/>
      <c r="I70" s="42"/>
      <c r="J70" s="17"/>
      <c r="K70" s="18"/>
      <c r="L70" s="18"/>
      <c r="M70" s="17"/>
      <c r="N70" s="18"/>
      <c r="O70" s="18"/>
      <c r="P70" s="28"/>
    </row>
    <row r="71" spans="1:16" ht="15" customHeight="1">
      <c r="A71" s="47"/>
      <c r="B71" s="48"/>
      <c r="C71" s="107" t="s">
        <v>21</v>
      </c>
      <c r="E71" s="43"/>
      <c r="F71" s="43"/>
      <c r="G71" s="43"/>
      <c r="H71" s="43"/>
      <c r="I71" s="55"/>
      <c r="J71" s="49"/>
      <c r="K71" s="50"/>
      <c r="L71" s="106" t="s">
        <v>16</v>
      </c>
      <c r="M71" s="49"/>
      <c r="N71" s="18"/>
      <c r="O71" s="18"/>
      <c r="P71" s="28"/>
    </row>
    <row r="72" spans="1:16" ht="14.25">
      <c r="J72" s="43"/>
      <c r="K72" s="43"/>
      <c r="L72" s="18" t="s">
        <v>161</v>
      </c>
      <c r="M72" s="43"/>
    </row>
    <row r="73" spans="1:16">
      <c r="A73" s="2"/>
      <c r="C73" s="23"/>
      <c r="D73" s="23"/>
      <c r="F73" s="15"/>
      <c r="G73" s="16"/>
      <c r="H73" s="17"/>
      <c r="I73" s="29"/>
      <c r="J73" s="17"/>
      <c r="K73" s="18"/>
      <c r="L73" s="18"/>
      <c r="M73" s="22"/>
      <c r="N73" s="18"/>
      <c r="O73" s="18"/>
      <c r="P73" s="28"/>
    </row>
    <row r="74" spans="1:16">
      <c r="A74" s="2"/>
      <c r="B74" s="23"/>
      <c r="C74" s="23"/>
      <c r="D74" s="23"/>
      <c r="E74" s="23"/>
      <c r="F74" s="15"/>
      <c r="G74" s="18"/>
      <c r="H74" s="28"/>
      <c r="I74"/>
      <c r="P74"/>
    </row>
    <row r="75" spans="1:16">
      <c r="H75" s="27"/>
      <c r="I75"/>
      <c r="P75"/>
    </row>
    <row r="76" spans="1:16">
      <c r="H76" s="27"/>
      <c r="I76"/>
      <c r="P76"/>
    </row>
    <row r="77" spans="1:16">
      <c r="H77" s="27"/>
      <c r="I77"/>
      <c r="P77"/>
    </row>
  </sheetData>
  <sortState ref="A62:P64">
    <sortCondition descending="1" ref="J62:J64"/>
  </sortState>
  <mergeCells count="24">
    <mergeCell ref="C53:C54"/>
    <mergeCell ref="D53:D54"/>
    <mergeCell ref="E53:E54"/>
    <mergeCell ref="I53:I54"/>
    <mergeCell ref="C66:C67"/>
    <mergeCell ref="D66:D67"/>
    <mergeCell ref="E66:E67"/>
    <mergeCell ref="I66:I67"/>
    <mergeCell ref="C23:C24"/>
    <mergeCell ref="D23:D24"/>
    <mergeCell ref="E23:E24"/>
    <mergeCell ref="I23:I24"/>
    <mergeCell ref="C45:C46"/>
    <mergeCell ref="D45:D46"/>
    <mergeCell ref="E45:E46"/>
    <mergeCell ref="I45:I46"/>
    <mergeCell ref="C4:C5"/>
    <mergeCell ref="D4:D5"/>
    <mergeCell ref="E4:E5"/>
    <mergeCell ref="I4:I5"/>
    <mergeCell ref="C17:C18"/>
    <mergeCell ref="D17:D18"/>
    <mergeCell ref="E17:E18"/>
    <mergeCell ref="I17:I18"/>
  </mergeCells>
  <pageMargins left="0.31496062992125984" right="0.11811023622047245" top="0.55118110236220474" bottom="0.15748031496062992" header="0" footer="0"/>
  <pageSetup paperSize="9" scale="8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58" workbookViewId="0">
      <selection activeCell="F74" sqref="F74"/>
    </sheetView>
  </sheetViews>
  <sheetFormatPr defaultRowHeight="12.75"/>
  <cols>
    <col min="1" max="1" width="4.28515625" customWidth="1"/>
    <col min="2" max="2" width="11.28515625" customWidth="1"/>
    <col min="3" max="3" width="32.85546875" customWidth="1"/>
    <col min="4" max="4" width="12.140625" customWidth="1"/>
    <col min="5" max="5" width="37.85546875" customWidth="1"/>
    <col min="6" max="6" width="8.42578125" style="33" customWidth="1"/>
    <col min="7" max="7" width="8" customWidth="1"/>
    <col min="8" max="8" width="7" customWidth="1"/>
    <col min="9" max="9" width="5.7109375" style="56" customWidth="1"/>
    <col min="10" max="10" width="7.7109375" customWidth="1"/>
    <col min="11" max="11" width="4.140625" customWidth="1"/>
    <col min="12" max="12" width="4.28515625" customWidth="1"/>
    <col min="13" max="13" width="7.7109375" customWidth="1"/>
    <col min="14" max="14" width="4.140625" customWidth="1"/>
    <col min="15" max="15" width="4.28515625" customWidth="1"/>
    <col min="16" max="16" width="5.85546875" style="27" customWidth="1"/>
  </cols>
  <sheetData>
    <row r="1" spans="1:16" ht="15" customHeight="1">
      <c r="A1" s="2"/>
      <c r="E1" s="44" t="s">
        <v>81</v>
      </c>
      <c r="F1" s="40"/>
      <c r="G1" s="2"/>
      <c r="I1" s="52"/>
      <c r="J1" s="3"/>
      <c r="K1" s="3"/>
      <c r="L1" s="3"/>
      <c r="M1" s="3"/>
      <c r="N1" s="3"/>
      <c r="O1" s="3"/>
      <c r="P1" s="19"/>
    </row>
    <row r="2" spans="1:16" ht="15" customHeight="1">
      <c r="A2" s="2"/>
      <c r="E2" s="114" t="s">
        <v>129</v>
      </c>
      <c r="F2" s="32"/>
      <c r="G2" s="2"/>
      <c r="I2" s="52"/>
      <c r="J2" s="3"/>
      <c r="K2" s="3"/>
      <c r="L2" s="3"/>
      <c r="M2" s="3"/>
      <c r="N2" s="3"/>
      <c r="O2" s="3"/>
      <c r="P2" s="19"/>
    </row>
    <row r="3" spans="1:16" s="100" customFormat="1" ht="21" customHeight="1">
      <c r="A3" s="99" t="s">
        <v>54</v>
      </c>
      <c r="E3" s="1"/>
      <c r="F3" s="1"/>
      <c r="G3" s="101" t="s">
        <v>0</v>
      </c>
      <c r="H3" s="102">
        <v>0.45833333333333331</v>
      </c>
      <c r="I3" s="53"/>
      <c r="J3" s="4"/>
      <c r="K3" s="5"/>
      <c r="L3" s="1"/>
      <c r="M3" s="5"/>
      <c r="N3" s="5"/>
      <c r="O3" s="1"/>
      <c r="P3" s="103"/>
    </row>
    <row r="4" spans="1:16" ht="12" customHeight="1">
      <c r="A4" s="2"/>
      <c r="B4" s="20" t="s">
        <v>1</v>
      </c>
      <c r="C4" s="140" t="s">
        <v>2</v>
      </c>
      <c r="D4" s="142" t="s">
        <v>3</v>
      </c>
      <c r="E4" s="142" t="s">
        <v>4</v>
      </c>
      <c r="F4" s="6" t="s">
        <v>5</v>
      </c>
      <c r="G4" s="37" t="s">
        <v>6</v>
      </c>
      <c r="H4" s="38"/>
      <c r="I4" s="138" t="s">
        <v>7</v>
      </c>
      <c r="J4" s="34" t="s">
        <v>8</v>
      </c>
      <c r="K4" s="35"/>
      <c r="L4" s="36"/>
      <c r="M4" s="34" t="s">
        <v>9</v>
      </c>
      <c r="N4" s="35"/>
      <c r="O4" s="36"/>
      <c r="P4" s="24" t="s">
        <v>18</v>
      </c>
    </row>
    <row r="5" spans="1:16" ht="12" customHeight="1">
      <c r="A5" s="2"/>
      <c r="B5" s="21" t="s">
        <v>10</v>
      </c>
      <c r="C5" s="141"/>
      <c r="D5" s="143"/>
      <c r="E5" s="143"/>
      <c r="F5" s="31" t="s">
        <v>11</v>
      </c>
      <c r="G5" s="7" t="s">
        <v>11</v>
      </c>
      <c r="H5" s="8" t="s">
        <v>12</v>
      </c>
      <c r="I5" s="139"/>
      <c r="J5" s="9" t="s">
        <v>41</v>
      </c>
      <c r="K5" s="9" t="s">
        <v>13</v>
      </c>
      <c r="L5" s="10" t="s">
        <v>14</v>
      </c>
      <c r="M5" s="9" t="s">
        <v>41</v>
      </c>
      <c r="N5" s="9" t="s">
        <v>13</v>
      </c>
      <c r="O5" s="10" t="s">
        <v>14</v>
      </c>
      <c r="P5" s="25" t="s">
        <v>15</v>
      </c>
    </row>
    <row r="6" spans="1:16" ht="18" customHeight="1">
      <c r="A6" s="2"/>
      <c r="B6" s="95">
        <v>13131</v>
      </c>
      <c r="C6" s="95" t="s">
        <v>87</v>
      </c>
      <c r="D6" s="51" t="s">
        <v>35</v>
      </c>
      <c r="E6" s="51" t="s">
        <v>88</v>
      </c>
      <c r="F6" s="14">
        <v>0.50092592592592589</v>
      </c>
      <c r="G6" s="11">
        <f t="shared" ref="G6:G14" si="0">IF(F6&gt;H$3,F6-H$3,F6+24-H$3)</f>
        <v>4.2592592592592571E-2</v>
      </c>
      <c r="H6" s="12">
        <f t="shared" ref="H6:H14" si="1">HOUR(G6)*60*60+MINUTE(G6)*60+SECOND(G6)</f>
        <v>3680</v>
      </c>
      <c r="I6" s="109">
        <v>1.167</v>
      </c>
      <c r="J6" s="39">
        <f t="shared" ref="J6:J14" si="2">H6*I6</f>
        <v>4294.5600000000004</v>
      </c>
      <c r="K6" s="13">
        <f t="shared" ref="K6:L14" si="3">RANK( J6, J$6:J$15,1)</f>
        <v>1</v>
      </c>
      <c r="L6" s="13">
        <f t="shared" si="3"/>
        <v>1</v>
      </c>
      <c r="M6" s="39">
        <f t="shared" ref="M6:M14" si="4">H6*I6</f>
        <v>4294.5600000000004</v>
      </c>
      <c r="N6" s="13">
        <f t="shared" ref="N6:O14" si="5">RANK( M6, M$6:M$15,1)</f>
        <v>1</v>
      </c>
      <c r="O6" s="13">
        <f t="shared" si="5"/>
        <v>1</v>
      </c>
      <c r="P6" s="26">
        <f t="shared" ref="P6:P15" si="6">O6*1</f>
        <v>1</v>
      </c>
    </row>
    <row r="7" spans="1:16" ht="18" customHeight="1">
      <c r="A7" s="2"/>
      <c r="B7" s="111">
        <v>2055</v>
      </c>
      <c r="C7" s="111" t="s">
        <v>33</v>
      </c>
      <c r="D7" s="108" t="s">
        <v>34</v>
      </c>
      <c r="E7" s="108" t="s">
        <v>57</v>
      </c>
      <c r="F7" s="14">
        <v>0.49424768518518519</v>
      </c>
      <c r="G7" s="11">
        <f t="shared" si="0"/>
        <v>3.5914351851851878E-2</v>
      </c>
      <c r="H7" s="12">
        <f t="shared" si="1"/>
        <v>3103</v>
      </c>
      <c r="I7" s="110">
        <v>1.385</v>
      </c>
      <c r="J7" s="39">
        <f t="shared" si="2"/>
        <v>4297.6549999999997</v>
      </c>
      <c r="K7" s="13">
        <f t="shared" si="3"/>
        <v>2</v>
      </c>
      <c r="L7" s="13">
        <f t="shared" si="3"/>
        <v>2</v>
      </c>
      <c r="M7" s="39">
        <f t="shared" si="4"/>
        <v>4297.6549999999997</v>
      </c>
      <c r="N7" s="13">
        <f t="shared" si="5"/>
        <v>2</v>
      </c>
      <c r="O7" s="13">
        <f t="shared" si="5"/>
        <v>2</v>
      </c>
      <c r="P7" s="26">
        <f t="shared" si="6"/>
        <v>2</v>
      </c>
    </row>
    <row r="8" spans="1:16" ht="18" customHeight="1">
      <c r="A8" s="2"/>
      <c r="B8" s="111">
        <v>432</v>
      </c>
      <c r="C8" s="111" t="s">
        <v>135</v>
      </c>
      <c r="D8" s="108" t="s">
        <v>35</v>
      </c>
      <c r="E8" s="108" t="s">
        <v>65</v>
      </c>
      <c r="F8" s="14">
        <v>0.50178240740740743</v>
      </c>
      <c r="G8" s="11">
        <f t="shared" si="0"/>
        <v>4.3449074074074112E-2</v>
      </c>
      <c r="H8" s="12">
        <f t="shared" si="1"/>
        <v>3754</v>
      </c>
      <c r="I8" s="110">
        <v>1.1659999999999999</v>
      </c>
      <c r="J8" s="39">
        <f t="shared" si="2"/>
        <v>4377.1639999999998</v>
      </c>
      <c r="K8" s="13">
        <f t="shared" si="3"/>
        <v>3</v>
      </c>
      <c r="L8" s="13">
        <f t="shared" si="3"/>
        <v>3</v>
      </c>
      <c r="M8" s="39">
        <f t="shared" si="4"/>
        <v>4377.1639999999998</v>
      </c>
      <c r="N8" s="13">
        <f t="shared" si="5"/>
        <v>3</v>
      </c>
      <c r="O8" s="13">
        <f t="shared" si="5"/>
        <v>3</v>
      </c>
      <c r="P8" s="26">
        <f t="shared" si="6"/>
        <v>3</v>
      </c>
    </row>
    <row r="9" spans="1:16" ht="18" customHeight="1">
      <c r="A9" s="2"/>
      <c r="B9" s="111">
        <v>1957</v>
      </c>
      <c r="C9" s="111" t="s">
        <v>91</v>
      </c>
      <c r="D9" s="108" t="s">
        <v>35</v>
      </c>
      <c r="E9" s="108" t="s">
        <v>89</v>
      </c>
      <c r="F9" s="14">
        <v>0.50175925925925924</v>
      </c>
      <c r="G9" s="11">
        <f t="shared" si="0"/>
        <v>4.3425925925925923E-2</v>
      </c>
      <c r="H9" s="12">
        <f t="shared" si="1"/>
        <v>3752</v>
      </c>
      <c r="I9" s="110">
        <v>1.167</v>
      </c>
      <c r="J9" s="39">
        <f t="shared" si="2"/>
        <v>4378.5839999999998</v>
      </c>
      <c r="K9" s="13">
        <f t="shared" si="3"/>
        <v>4</v>
      </c>
      <c r="L9" s="13">
        <f t="shared" si="3"/>
        <v>4</v>
      </c>
      <c r="M9" s="39">
        <f t="shared" si="4"/>
        <v>4378.5839999999998</v>
      </c>
      <c r="N9" s="13">
        <f t="shared" si="5"/>
        <v>4</v>
      </c>
      <c r="O9" s="13">
        <f t="shared" si="5"/>
        <v>4</v>
      </c>
      <c r="P9" s="26">
        <f t="shared" si="6"/>
        <v>4</v>
      </c>
    </row>
    <row r="10" spans="1:16" ht="18" customHeight="1">
      <c r="A10" s="2"/>
      <c r="B10" s="111">
        <v>9939</v>
      </c>
      <c r="C10" s="111" t="s">
        <v>86</v>
      </c>
      <c r="D10" s="108" t="s">
        <v>35</v>
      </c>
      <c r="E10" s="108" t="s">
        <v>64</v>
      </c>
      <c r="F10" s="14">
        <v>0.50199074074074079</v>
      </c>
      <c r="G10" s="11">
        <f t="shared" si="0"/>
        <v>4.3657407407407478E-2</v>
      </c>
      <c r="H10" s="12">
        <f t="shared" si="1"/>
        <v>3772</v>
      </c>
      <c r="I10" s="110">
        <v>1.169</v>
      </c>
      <c r="J10" s="39">
        <f t="shared" si="2"/>
        <v>4409.4679999999998</v>
      </c>
      <c r="K10" s="13">
        <f t="shared" si="3"/>
        <v>5</v>
      </c>
      <c r="L10" s="13">
        <f t="shared" si="3"/>
        <v>5</v>
      </c>
      <c r="M10" s="39">
        <f t="shared" si="4"/>
        <v>4409.4679999999998</v>
      </c>
      <c r="N10" s="13">
        <f t="shared" si="5"/>
        <v>5</v>
      </c>
      <c r="O10" s="13">
        <f t="shared" si="5"/>
        <v>5</v>
      </c>
      <c r="P10" s="26">
        <f t="shared" si="6"/>
        <v>5</v>
      </c>
    </row>
    <row r="11" spans="1:16" ht="18" customHeight="1">
      <c r="A11" s="2"/>
      <c r="B11" s="111">
        <v>7400</v>
      </c>
      <c r="C11" s="111" t="s">
        <v>136</v>
      </c>
      <c r="D11" s="108" t="s">
        <v>35</v>
      </c>
      <c r="E11" s="108" t="s">
        <v>90</v>
      </c>
      <c r="F11" s="14">
        <v>0.50233796296296296</v>
      </c>
      <c r="G11" s="11">
        <f t="shared" si="0"/>
        <v>4.4004629629629644E-2</v>
      </c>
      <c r="H11" s="12">
        <f t="shared" si="1"/>
        <v>3802</v>
      </c>
      <c r="I11" s="110">
        <v>1.165</v>
      </c>
      <c r="J11" s="39">
        <f t="shared" si="2"/>
        <v>4429.33</v>
      </c>
      <c r="K11" s="13">
        <f t="shared" si="3"/>
        <v>6</v>
      </c>
      <c r="L11" s="13">
        <f t="shared" si="3"/>
        <v>6</v>
      </c>
      <c r="M11" s="39">
        <f t="shared" si="4"/>
        <v>4429.33</v>
      </c>
      <c r="N11" s="13">
        <f t="shared" si="5"/>
        <v>6</v>
      </c>
      <c r="O11" s="13">
        <f t="shared" si="5"/>
        <v>6</v>
      </c>
      <c r="P11" s="26">
        <f t="shared" si="6"/>
        <v>6</v>
      </c>
    </row>
    <row r="12" spans="1:16" ht="18" customHeight="1">
      <c r="A12" s="2"/>
      <c r="B12" s="111" t="s">
        <v>83</v>
      </c>
      <c r="C12" s="111" t="s">
        <v>84</v>
      </c>
      <c r="D12" s="108" t="s">
        <v>35</v>
      </c>
      <c r="E12" s="108" t="s">
        <v>85</v>
      </c>
      <c r="F12" s="14">
        <v>0.50219907407407405</v>
      </c>
      <c r="G12" s="11">
        <f t="shared" si="0"/>
        <v>4.3865740740740733E-2</v>
      </c>
      <c r="H12" s="12">
        <f t="shared" si="1"/>
        <v>3790</v>
      </c>
      <c r="I12" s="110">
        <v>1.17</v>
      </c>
      <c r="J12" s="39">
        <f t="shared" si="2"/>
        <v>4434.3</v>
      </c>
      <c r="K12" s="13">
        <f t="shared" si="3"/>
        <v>7</v>
      </c>
      <c r="L12" s="13">
        <f t="shared" si="3"/>
        <v>7</v>
      </c>
      <c r="M12" s="39">
        <f t="shared" si="4"/>
        <v>4434.3</v>
      </c>
      <c r="N12" s="13">
        <f t="shared" si="5"/>
        <v>7</v>
      </c>
      <c r="O12" s="13">
        <f t="shared" si="5"/>
        <v>7</v>
      </c>
      <c r="P12" s="26">
        <f t="shared" si="6"/>
        <v>7</v>
      </c>
    </row>
    <row r="13" spans="1:16" ht="18" customHeight="1">
      <c r="A13" s="2"/>
      <c r="B13" s="111">
        <v>9701</v>
      </c>
      <c r="C13" s="111" t="s">
        <v>134</v>
      </c>
      <c r="D13" s="108" t="s">
        <v>58</v>
      </c>
      <c r="E13" s="108" t="s">
        <v>59</v>
      </c>
      <c r="F13" s="14">
        <v>0.49806712962962968</v>
      </c>
      <c r="G13" s="11">
        <f t="shared" si="0"/>
        <v>3.9733796296296364E-2</v>
      </c>
      <c r="H13" s="12">
        <f t="shared" si="1"/>
        <v>3433</v>
      </c>
      <c r="I13" s="110">
        <v>1.2969999999999999</v>
      </c>
      <c r="J13" s="39">
        <f t="shared" si="2"/>
        <v>4452.6009999999997</v>
      </c>
      <c r="K13" s="13">
        <f t="shared" si="3"/>
        <v>8</v>
      </c>
      <c r="L13" s="13">
        <f t="shared" si="3"/>
        <v>8</v>
      </c>
      <c r="M13" s="39">
        <f t="shared" si="4"/>
        <v>4452.6009999999997</v>
      </c>
      <c r="N13" s="13">
        <f t="shared" si="5"/>
        <v>8</v>
      </c>
      <c r="O13" s="13">
        <f t="shared" si="5"/>
        <v>8</v>
      </c>
      <c r="P13" s="26">
        <f t="shared" si="6"/>
        <v>8</v>
      </c>
    </row>
    <row r="14" spans="1:16" ht="18" customHeight="1">
      <c r="A14" s="2"/>
      <c r="B14" s="111">
        <v>1717</v>
      </c>
      <c r="C14" s="111" t="s">
        <v>62</v>
      </c>
      <c r="D14" s="108" t="s">
        <v>35</v>
      </c>
      <c r="E14" s="108" t="s">
        <v>63</v>
      </c>
      <c r="F14" s="14">
        <v>0.50245370370370368</v>
      </c>
      <c r="G14" s="11">
        <f t="shared" si="0"/>
        <v>4.4120370370370365E-2</v>
      </c>
      <c r="H14" s="12">
        <f t="shared" si="1"/>
        <v>3812</v>
      </c>
      <c r="I14" s="110">
        <v>1.169</v>
      </c>
      <c r="J14" s="39">
        <f t="shared" si="2"/>
        <v>4456.2280000000001</v>
      </c>
      <c r="K14" s="13">
        <f t="shared" si="3"/>
        <v>9</v>
      </c>
      <c r="L14" s="13">
        <f t="shared" si="3"/>
        <v>9</v>
      </c>
      <c r="M14" s="39">
        <f t="shared" si="4"/>
        <v>4456.2280000000001</v>
      </c>
      <c r="N14" s="13">
        <f t="shared" si="5"/>
        <v>9</v>
      </c>
      <c r="O14" s="13">
        <f t="shared" si="5"/>
        <v>9</v>
      </c>
      <c r="P14" s="26">
        <f t="shared" si="6"/>
        <v>9</v>
      </c>
    </row>
    <row r="15" spans="1:16" ht="18" customHeight="1">
      <c r="A15" s="2"/>
      <c r="B15" s="95">
        <v>2023</v>
      </c>
      <c r="C15" s="95" t="s">
        <v>60</v>
      </c>
      <c r="D15" s="51" t="s">
        <v>61</v>
      </c>
      <c r="E15" s="51" t="s">
        <v>39</v>
      </c>
      <c r="F15" s="14" t="s">
        <v>154</v>
      </c>
      <c r="G15" s="11"/>
      <c r="H15" s="12"/>
      <c r="I15" s="109">
        <v>1.1870000000000001</v>
      </c>
      <c r="J15" s="12" t="s">
        <v>154</v>
      </c>
      <c r="K15" s="13"/>
      <c r="L15" s="13">
        <v>11</v>
      </c>
      <c r="M15" s="12" t="s">
        <v>154</v>
      </c>
      <c r="N15" s="13"/>
      <c r="O15" s="13">
        <v>11</v>
      </c>
      <c r="P15" s="26">
        <f t="shared" si="6"/>
        <v>11</v>
      </c>
    </row>
    <row r="16" spans="1:16" s="100" customFormat="1" ht="21" customHeight="1">
      <c r="A16" s="99" t="s">
        <v>55</v>
      </c>
      <c r="E16" s="1"/>
      <c r="F16" s="1"/>
      <c r="G16" s="101" t="s">
        <v>0</v>
      </c>
      <c r="H16" s="102">
        <v>0.45833333333333331</v>
      </c>
      <c r="I16" s="53"/>
      <c r="J16" s="4"/>
      <c r="K16" s="5"/>
      <c r="L16" s="1"/>
      <c r="M16" s="5"/>
      <c r="N16" s="5"/>
      <c r="O16" s="1"/>
      <c r="P16" s="103"/>
    </row>
    <row r="17" spans="1:16" ht="12" customHeight="1">
      <c r="A17" s="2"/>
      <c r="B17" s="20" t="s">
        <v>1</v>
      </c>
      <c r="C17" s="140" t="s">
        <v>2</v>
      </c>
      <c r="D17" s="142" t="s">
        <v>3</v>
      </c>
      <c r="E17" s="142" t="s">
        <v>4</v>
      </c>
      <c r="F17" s="6" t="s">
        <v>5</v>
      </c>
      <c r="G17" s="37" t="s">
        <v>6</v>
      </c>
      <c r="H17" s="38"/>
      <c r="I17" s="138" t="s">
        <v>7</v>
      </c>
      <c r="J17" s="34" t="s">
        <v>8</v>
      </c>
      <c r="K17" s="35"/>
      <c r="L17" s="36"/>
      <c r="M17" s="34" t="s">
        <v>9</v>
      </c>
      <c r="N17" s="35"/>
      <c r="O17" s="36"/>
      <c r="P17" s="24" t="s">
        <v>18</v>
      </c>
    </row>
    <row r="18" spans="1:16" ht="12" customHeight="1">
      <c r="A18" s="2"/>
      <c r="B18" s="21" t="s">
        <v>10</v>
      </c>
      <c r="C18" s="141"/>
      <c r="D18" s="143"/>
      <c r="E18" s="143"/>
      <c r="F18" s="31" t="s">
        <v>11</v>
      </c>
      <c r="G18" s="7" t="s">
        <v>11</v>
      </c>
      <c r="H18" s="8" t="s">
        <v>12</v>
      </c>
      <c r="I18" s="139"/>
      <c r="J18" s="9" t="s">
        <v>41</v>
      </c>
      <c r="K18" s="9" t="s">
        <v>13</v>
      </c>
      <c r="L18" s="10" t="s">
        <v>14</v>
      </c>
      <c r="M18" s="9" t="s">
        <v>41</v>
      </c>
      <c r="N18" s="9" t="s">
        <v>13</v>
      </c>
      <c r="O18" s="10" t="s">
        <v>14</v>
      </c>
      <c r="P18" s="25" t="s">
        <v>15</v>
      </c>
    </row>
    <row r="19" spans="1:16" ht="18" customHeight="1">
      <c r="A19" s="2"/>
      <c r="B19" s="97">
        <v>364</v>
      </c>
      <c r="C19" s="113" t="s">
        <v>137</v>
      </c>
      <c r="D19" s="112" t="s">
        <v>22</v>
      </c>
      <c r="E19" s="112" t="s">
        <v>66</v>
      </c>
      <c r="F19" s="14">
        <v>0.50619212962962956</v>
      </c>
      <c r="G19" s="11">
        <f>IF(F19&gt;H$16,F19-H$16,F19+24-H$16)</f>
        <v>4.7858796296296247E-2</v>
      </c>
      <c r="H19" s="12">
        <f>HOUR(G19)*60*60+MINUTE(G19)*60+SECOND(G19)</f>
        <v>4135</v>
      </c>
      <c r="I19" s="88">
        <v>1.111</v>
      </c>
      <c r="J19" s="39">
        <f>H19*I19</f>
        <v>4593.9849999999997</v>
      </c>
      <c r="K19" s="13">
        <f t="shared" ref="K19:L21" si="7">RANK( J19, J$19:J$21,1)</f>
        <v>1</v>
      </c>
      <c r="L19" s="13">
        <f t="shared" si="7"/>
        <v>1</v>
      </c>
      <c r="M19" s="39">
        <f>H19*I19</f>
        <v>4593.9849999999997</v>
      </c>
      <c r="N19" s="13">
        <f t="shared" ref="N19:O21" si="8">RANK( M19, M$19:M$21,1)</f>
        <v>1</v>
      </c>
      <c r="O19" s="13">
        <f t="shared" si="8"/>
        <v>1</v>
      </c>
      <c r="P19" s="26">
        <f>O19*1</f>
        <v>1</v>
      </c>
    </row>
    <row r="20" spans="1:16" ht="18" customHeight="1">
      <c r="A20" s="2"/>
      <c r="B20" s="96">
        <v>4004</v>
      </c>
      <c r="C20" s="133" t="s">
        <v>138</v>
      </c>
      <c r="D20" s="134" t="s">
        <v>32</v>
      </c>
      <c r="E20" s="134" t="s">
        <v>36</v>
      </c>
      <c r="F20" s="14">
        <v>0.50762731481481482</v>
      </c>
      <c r="G20" s="11">
        <f>IF(F20&gt;H$16,F20-H$16,F20+24-H$16)</f>
        <v>4.9293981481481508E-2</v>
      </c>
      <c r="H20" s="12">
        <f>HOUR(G20)*60*60+MINUTE(G20)*60+SECOND(G20)</f>
        <v>4259</v>
      </c>
      <c r="I20" s="88">
        <v>1.087</v>
      </c>
      <c r="J20" s="39">
        <f>H20*I20</f>
        <v>4629.5329999999994</v>
      </c>
      <c r="K20" s="13">
        <f t="shared" si="7"/>
        <v>2</v>
      </c>
      <c r="L20" s="13">
        <f t="shared" si="7"/>
        <v>2</v>
      </c>
      <c r="M20" s="39">
        <f>H20*I20</f>
        <v>4629.5329999999994</v>
      </c>
      <c r="N20" s="13">
        <f t="shared" si="8"/>
        <v>2</v>
      </c>
      <c r="O20" s="13">
        <f t="shared" si="8"/>
        <v>2</v>
      </c>
      <c r="P20" s="26">
        <f>O20*1</f>
        <v>2</v>
      </c>
    </row>
    <row r="21" spans="1:16" ht="18" customHeight="1">
      <c r="A21" s="2"/>
      <c r="B21" s="97">
        <v>28001</v>
      </c>
      <c r="C21" s="98" t="s">
        <v>92</v>
      </c>
      <c r="D21" s="9" t="s">
        <v>93</v>
      </c>
      <c r="E21" s="9" t="s">
        <v>94</v>
      </c>
      <c r="F21" s="14">
        <v>0.50886574074074076</v>
      </c>
      <c r="G21" s="11">
        <f>IF(F21&gt;H$16,F21-H$16,F21+24-H$16)</f>
        <v>5.0532407407407443E-2</v>
      </c>
      <c r="H21" s="12">
        <f>HOUR(G21)*60*60+MINUTE(G21)*60+SECOND(G21)</f>
        <v>4366</v>
      </c>
      <c r="I21" s="88">
        <v>1.0880000000000001</v>
      </c>
      <c r="J21" s="12">
        <f>H21*I21</f>
        <v>4750.2080000000005</v>
      </c>
      <c r="K21" s="13">
        <f t="shared" si="7"/>
        <v>3</v>
      </c>
      <c r="L21" s="13">
        <f t="shared" si="7"/>
        <v>3</v>
      </c>
      <c r="M21" s="12">
        <f>H21*I21</f>
        <v>4750.2080000000005</v>
      </c>
      <c r="N21" s="13">
        <f t="shared" si="8"/>
        <v>3</v>
      </c>
      <c r="O21" s="13">
        <f t="shared" si="8"/>
        <v>3</v>
      </c>
      <c r="P21" s="26">
        <f>O21*1</f>
        <v>3</v>
      </c>
    </row>
    <row r="22" spans="1:16" s="100" customFormat="1" ht="21" customHeight="1">
      <c r="A22" s="99" t="s">
        <v>56</v>
      </c>
      <c r="E22" s="1"/>
      <c r="F22" s="1"/>
      <c r="G22" s="101" t="s">
        <v>0</v>
      </c>
      <c r="H22" s="102">
        <v>0.46180555555555558</v>
      </c>
      <c r="I22" s="53"/>
      <c r="J22" s="4"/>
      <c r="K22" s="5"/>
      <c r="L22" s="1"/>
      <c r="M22" s="5"/>
      <c r="N22" s="5"/>
      <c r="O22" s="1"/>
      <c r="P22" s="103"/>
    </row>
    <row r="23" spans="1:16" ht="12" customHeight="1">
      <c r="A23" s="2"/>
      <c r="B23" s="20" t="s">
        <v>1</v>
      </c>
      <c r="C23" s="140" t="s">
        <v>2</v>
      </c>
      <c r="D23" s="142" t="s">
        <v>3</v>
      </c>
      <c r="E23" s="142" t="s">
        <v>4</v>
      </c>
      <c r="F23" s="6" t="s">
        <v>5</v>
      </c>
      <c r="G23" s="82" t="s">
        <v>6</v>
      </c>
      <c r="H23" s="83"/>
      <c r="I23" s="138" t="s">
        <v>7</v>
      </c>
      <c r="J23" s="84" t="s">
        <v>8</v>
      </c>
      <c r="K23" s="85"/>
      <c r="L23" s="86"/>
      <c r="M23" s="84" t="s">
        <v>9</v>
      </c>
      <c r="N23" s="85"/>
      <c r="O23" s="86"/>
      <c r="P23" s="24" t="s">
        <v>18</v>
      </c>
    </row>
    <row r="24" spans="1:16" ht="12" customHeight="1">
      <c r="A24" s="2"/>
      <c r="B24" s="21" t="s">
        <v>10</v>
      </c>
      <c r="C24" s="141"/>
      <c r="D24" s="143"/>
      <c r="E24" s="143"/>
      <c r="F24" s="31" t="s">
        <v>11</v>
      </c>
      <c r="G24" s="7" t="s">
        <v>11</v>
      </c>
      <c r="H24" s="8" t="s">
        <v>12</v>
      </c>
      <c r="I24" s="139"/>
      <c r="J24" s="9" t="s">
        <v>41</v>
      </c>
      <c r="K24" s="9" t="s">
        <v>13</v>
      </c>
      <c r="L24" s="10" t="s">
        <v>14</v>
      </c>
      <c r="M24" s="9" t="s">
        <v>41</v>
      </c>
      <c r="N24" s="9" t="s">
        <v>13</v>
      </c>
      <c r="O24" s="10" t="s">
        <v>14</v>
      </c>
      <c r="P24" s="25" t="s">
        <v>15</v>
      </c>
    </row>
    <row r="25" spans="1:16" ht="18" customHeight="1">
      <c r="A25" s="2"/>
      <c r="B25" s="97">
        <v>965</v>
      </c>
      <c r="C25" s="98" t="s">
        <v>74</v>
      </c>
      <c r="D25" s="9" t="s">
        <v>38</v>
      </c>
      <c r="E25" s="9" t="s">
        <v>99</v>
      </c>
      <c r="F25" s="14">
        <v>0.51098379629629631</v>
      </c>
      <c r="G25" s="11">
        <f t="shared" ref="G25:G36" si="9">IF(F25&gt;H$22,F25-H$22,F25+24-H$22)</f>
        <v>4.9178240740740731E-2</v>
      </c>
      <c r="H25" s="12">
        <f t="shared" ref="H25:H36" si="10">HOUR(G25)*60*60+MINUTE(G25)*60+SECOND(G25)</f>
        <v>4249</v>
      </c>
      <c r="I25" s="89">
        <v>1.024</v>
      </c>
      <c r="J25" s="12">
        <f t="shared" ref="J25:J36" si="11">H25*I25</f>
        <v>4350.9759999999997</v>
      </c>
      <c r="K25" s="13">
        <f t="shared" ref="K25:L36" si="12">RANK( J25, J$25:J$36,1)</f>
        <v>1</v>
      </c>
      <c r="L25" s="13">
        <f t="shared" si="12"/>
        <v>1</v>
      </c>
      <c r="M25" s="12">
        <f t="shared" ref="M25:M36" si="13">H25*I25</f>
        <v>4350.9759999999997</v>
      </c>
      <c r="N25" s="13">
        <f t="shared" ref="N25:O36" si="14">RANK( M25, M$25:M$36,1)</f>
        <v>1</v>
      </c>
      <c r="O25" s="13">
        <f t="shared" si="14"/>
        <v>1</v>
      </c>
      <c r="P25" s="26">
        <f t="shared" ref="P25:P36" si="15">O25*1</f>
        <v>1</v>
      </c>
    </row>
    <row r="26" spans="1:16" ht="18" customHeight="1">
      <c r="A26" s="2"/>
      <c r="B26" s="97">
        <v>1101</v>
      </c>
      <c r="C26" s="98" t="s">
        <v>143</v>
      </c>
      <c r="D26" s="9" t="s">
        <v>38</v>
      </c>
      <c r="E26" s="9" t="s">
        <v>73</v>
      </c>
      <c r="F26" s="14">
        <v>0.51079861111111113</v>
      </c>
      <c r="G26" s="11">
        <f t="shared" si="9"/>
        <v>4.8993055555555554E-2</v>
      </c>
      <c r="H26" s="12">
        <f t="shared" si="10"/>
        <v>4233</v>
      </c>
      <c r="I26" s="89">
        <v>1.034</v>
      </c>
      <c r="J26" s="12">
        <f t="shared" si="11"/>
        <v>4376.9220000000005</v>
      </c>
      <c r="K26" s="13">
        <f t="shared" si="12"/>
        <v>2</v>
      </c>
      <c r="L26" s="13">
        <f t="shared" si="12"/>
        <v>2</v>
      </c>
      <c r="M26" s="12">
        <f t="shared" si="13"/>
        <v>4376.9220000000005</v>
      </c>
      <c r="N26" s="13">
        <f t="shared" si="14"/>
        <v>2</v>
      </c>
      <c r="O26" s="13">
        <f t="shared" si="14"/>
        <v>2</v>
      </c>
      <c r="P26" s="26">
        <f t="shared" si="15"/>
        <v>2</v>
      </c>
    </row>
    <row r="27" spans="1:16" ht="18" customHeight="1">
      <c r="A27" s="2"/>
      <c r="B27" s="97">
        <v>1582</v>
      </c>
      <c r="C27" s="98" t="s">
        <v>142</v>
      </c>
      <c r="D27" s="9" t="s">
        <v>24</v>
      </c>
      <c r="E27" s="9" t="s">
        <v>71</v>
      </c>
      <c r="F27" s="14">
        <v>0.51111111111111118</v>
      </c>
      <c r="G27" s="11">
        <f t="shared" si="9"/>
        <v>4.9305555555555602E-2</v>
      </c>
      <c r="H27" s="12">
        <f t="shared" si="10"/>
        <v>4260</v>
      </c>
      <c r="I27" s="89">
        <v>1.036</v>
      </c>
      <c r="J27" s="12">
        <f t="shared" si="11"/>
        <v>4413.3600000000006</v>
      </c>
      <c r="K27" s="13">
        <f t="shared" si="12"/>
        <v>3</v>
      </c>
      <c r="L27" s="13">
        <f t="shared" si="12"/>
        <v>3</v>
      </c>
      <c r="M27" s="12">
        <f t="shared" si="13"/>
        <v>4413.3600000000006</v>
      </c>
      <c r="N27" s="13">
        <f t="shared" si="14"/>
        <v>3</v>
      </c>
      <c r="O27" s="13">
        <f t="shared" si="14"/>
        <v>3</v>
      </c>
      <c r="P27" s="26">
        <f t="shared" si="15"/>
        <v>3</v>
      </c>
    </row>
    <row r="28" spans="1:16" ht="18" customHeight="1">
      <c r="A28" s="2"/>
      <c r="B28" s="97">
        <v>10101</v>
      </c>
      <c r="C28" s="98" t="s">
        <v>100</v>
      </c>
      <c r="D28" s="9" t="s">
        <v>24</v>
      </c>
      <c r="E28" s="9" t="s">
        <v>97</v>
      </c>
      <c r="F28" s="14">
        <v>0.51129629629629625</v>
      </c>
      <c r="G28" s="11">
        <f t="shared" si="9"/>
        <v>4.9490740740740669E-2</v>
      </c>
      <c r="H28" s="12">
        <f t="shared" si="10"/>
        <v>4276</v>
      </c>
      <c r="I28" s="89">
        <v>1.0389999999999999</v>
      </c>
      <c r="J28" s="12">
        <f t="shared" si="11"/>
        <v>4442.7640000000001</v>
      </c>
      <c r="K28" s="13">
        <f t="shared" si="12"/>
        <v>4</v>
      </c>
      <c r="L28" s="13">
        <f t="shared" si="12"/>
        <v>4</v>
      </c>
      <c r="M28" s="12">
        <f t="shared" si="13"/>
        <v>4442.7640000000001</v>
      </c>
      <c r="N28" s="13">
        <f t="shared" si="14"/>
        <v>4</v>
      </c>
      <c r="O28" s="13">
        <f t="shared" si="14"/>
        <v>4</v>
      </c>
      <c r="P28" s="26">
        <f t="shared" si="15"/>
        <v>4</v>
      </c>
    </row>
    <row r="29" spans="1:16" ht="18" customHeight="1">
      <c r="A29" s="2"/>
      <c r="B29" s="97">
        <v>508</v>
      </c>
      <c r="C29" s="98" t="s">
        <v>25</v>
      </c>
      <c r="D29" s="9" t="s">
        <v>24</v>
      </c>
      <c r="E29" s="9" t="s">
        <v>70</v>
      </c>
      <c r="F29" s="14">
        <v>0.51150462962962961</v>
      </c>
      <c r="G29" s="11">
        <f t="shared" si="9"/>
        <v>4.9699074074074034E-2</v>
      </c>
      <c r="H29" s="12">
        <f t="shared" si="10"/>
        <v>4294</v>
      </c>
      <c r="I29" s="89">
        <v>1.036</v>
      </c>
      <c r="J29" s="12">
        <f t="shared" si="11"/>
        <v>4448.5839999999998</v>
      </c>
      <c r="K29" s="13">
        <f t="shared" si="12"/>
        <v>5</v>
      </c>
      <c r="L29" s="13">
        <f t="shared" si="12"/>
        <v>5</v>
      </c>
      <c r="M29" s="12">
        <f t="shared" si="13"/>
        <v>4448.5839999999998</v>
      </c>
      <c r="N29" s="13">
        <f t="shared" si="14"/>
        <v>5</v>
      </c>
      <c r="O29" s="13">
        <f t="shared" si="14"/>
        <v>5</v>
      </c>
      <c r="P29" s="26">
        <f t="shared" si="15"/>
        <v>5</v>
      </c>
    </row>
    <row r="30" spans="1:16" ht="18" customHeight="1">
      <c r="A30" s="2"/>
      <c r="B30" s="97">
        <v>1014</v>
      </c>
      <c r="C30" s="98" t="s">
        <v>141</v>
      </c>
      <c r="D30" s="9" t="s">
        <v>24</v>
      </c>
      <c r="E30" s="9" t="s">
        <v>69</v>
      </c>
      <c r="F30" s="14">
        <v>0.51153935185185184</v>
      </c>
      <c r="G30" s="11">
        <f t="shared" si="9"/>
        <v>4.9733796296296262E-2</v>
      </c>
      <c r="H30" s="12">
        <f t="shared" si="10"/>
        <v>4297</v>
      </c>
      <c r="I30" s="89">
        <v>1.0369999999999999</v>
      </c>
      <c r="J30" s="12">
        <f t="shared" si="11"/>
        <v>4455.9889999999996</v>
      </c>
      <c r="K30" s="13">
        <f t="shared" si="12"/>
        <v>6</v>
      </c>
      <c r="L30" s="13">
        <f t="shared" si="12"/>
        <v>6</v>
      </c>
      <c r="M30" s="12">
        <f t="shared" si="13"/>
        <v>4455.9889999999996</v>
      </c>
      <c r="N30" s="13">
        <f t="shared" si="14"/>
        <v>6</v>
      </c>
      <c r="O30" s="13">
        <f t="shared" si="14"/>
        <v>6</v>
      </c>
      <c r="P30" s="26">
        <f t="shared" si="15"/>
        <v>6</v>
      </c>
    </row>
    <row r="31" spans="1:16" ht="18" customHeight="1">
      <c r="A31" s="2"/>
      <c r="B31" s="97">
        <v>1979</v>
      </c>
      <c r="C31" s="98" t="s">
        <v>139</v>
      </c>
      <c r="D31" s="9" t="s">
        <v>37</v>
      </c>
      <c r="E31" s="9" t="s">
        <v>29</v>
      </c>
      <c r="F31" s="14">
        <v>0.51167824074074075</v>
      </c>
      <c r="G31" s="11">
        <f t="shared" si="9"/>
        <v>4.9872685185185173E-2</v>
      </c>
      <c r="H31" s="12">
        <f t="shared" si="10"/>
        <v>4309</v>
      </c>
      <c r="I31" s="90">
        <v>1.048</v>
      </c>
      <c r="J31" s="12">
        <f t="shared" si="11"/>
        <v>4515.8320000000003</v>
      </c>
      <c r="K31" s="13">
        <f t="shared" si="12"/>
        <v>7</v>
      </c>
      <c r="L31" s="13">
        <f t="shared" si="12"/>
        <v>7</v>
      </c>
      <c r="M31" s="12">
        <f t="shared" si="13"/>
        <v>4515.8320000000003</v>
      </c>
      <c r="N31" s="13">
        <f t="shared" si="14"/>
        <v>7</v>
      </c>
      <c r="O31" s="13">
        <f t="shared" si="14"/>
        <v>7</v>
      </c>
      <c r="P31" s="26">
        <f t="shared" si="15"/>
        <v>7</v>
      </c>
    </row>
    <row r="32" spans="1:16" ht="18" customHeight="1">
      <c r="A32" s="2"/>
      <c r="B32" s="97">
        <v>1955</v>
      </c>
      <c r="C32" s="98" t="s">
        <v>68</v>
      </c>
      <c r="D32" s="9" t="s">
        <v>23</v>
      </c>
      <c r="E32" s="9" t="s">
        <v>79</v>
      </c>
      <c r="F32" s="14">
        <v>0.51297453703703699</v>
      </c>
      <c r="G32" s="11">
        <f t="shared" si="9"/>
        <v>5.1168981481481413E-2</v>
      </c>
      <c r="H32" s="12">
        <f t="shared" si="10"/>
        <v>4421</v>
      </c>
      <c r="I32" s="90">
        <v>1.0369999999999999</v>
      </c>
      <c r="J32" s="12">
        <f t="shared" si="11"/>
        <v>4584.5769999999993</v>
      </c>
      <c r="K32" s="13">
        <f t="shared" si="12"/>
        <v>8</v>
      </c>
      <c r="L32" s="13">
        <f t="shared" si="12"/>
        <v>8</v>
      </c>
      <c r="M32" s="12">
        <f t="shared" si="13"/>
        <v>4584.5769999999993</v>
      </c>
      <c r="N32" s="13">
        <f t="shared" si="14"/>
        <v>8</v>
      </c>
      <c r="O32" s="13">
        <f t="shared" si="14"/>
        <v>8</v>
      </c>
      <c r="P32" s="26">
        <f t="shared" si="15"/>
        <v>8</v>
      </c>
    </row>
    <row r="33" spans="1:16" ht="18" customHeight="1">
      <c r="A33" s="2"/>
      <c r="B33" s="97">
        <v>1010</v>
      </c>
      <c r="C33" s="98" t="s">
        <v>72</v>
      </c>
      <c r="D33" s="9" t="s">
        <v>24</v>
      </c>
      <c r="E33" s="9" t="s">
        <v>30</v>
      </c>
      <c r="F33" s="14">
        <v>0.5135763888888889</v>
      </c>
      <c r="G33" s="11">
        <f t="shared" si="9"/>
        <v>5.1770833333333321E-2</v>
      </c>
      <c r="H33" s="12">
        <f t="shared" si="10"/>
        <v>4473</v>
      </c>
      <c r="I33" s="90">
        <v>1.036</v>
      </c>
      <c r="J33" s="12">
        <f t="shared" si="11"/>
        <v>4634.0280000000002</v>
      </c>
      <c r="K33" s="13">
        <f t="shared" si="12"/>
        <v>9</v>
      </c>
      <c r="L33" s="13">
        <f t="shared" si="12"/>
        <v>9</v>
      </c>
      <c r="M33" s="12">
        <f t="shared" si="13"/>
        <v>4634.0280000000002</v>
      </c>
      <c r="N33" s="13">
        <f t="shared" si="14"/>
        <v>9</v>
      </c>
      <c r="O33" s="13">
        <f t="shared" si="14"/>
        <v>9</v>
      </c>
      <c r="P33" s="26">
        <f t="shared" si="15"/>
        <v>9</v>
      </c>
    </row>
    <row r="34" spans="1:16" ht="18" customHeight="1">
      <c r="A34" s="2"/>
      <c r="B34" s="97">
        <v>10105</v>
      </c>
      <c r="C34" s="98" t="s">
        <v>140</v>
      </c>
      <c r="D34" s="9" t="s">
        <v>24</v>
      </c>
      <c r="E34" s="9" t="s">
        <v>67</v>
      </c>
      <c r="F34" s="14">
        <v>0.5143402777777778</v>
      </c>
      <c r="G34" s="11">
        <f t="shared" si="9"/>
        <v>5.2534722222222219E-2</v>
      </c>
      <c r="H34" s="12">
        <f t="shared" si="10"/>
        <v>4539</v>
      </c>
      <c r="I34" s="90">
        <v>1.038</v>
      </c>
      <c r="J34" s="12">
        <f t="shared" si="11"/>
        <v>4711.482</v>
      </c>
      <c r="K34" s="13">
        <f t="shared" si="12"/>
        <v>10</v>
      </c>
      <c r="L34" s="13">
        <f t="shared" si="12"/>
        <v>10</v>
      </c>
      <c r="M34" s="12">
        <f t="shared" si="13"/>
        <v>4711.482</v>
      </c>
      <c r="N34" s="13">
        <f t="shared" si="14"/>
        <v>10</v>
      </c>
      <c r="O34" s="13">
        <f t="shared" si="14"/>
        <v>10</v>
      </c>
      <c r="P34" s="26">
        <f t="shared" si="15"/>
        <v>10</v>
      </c>
    </row>
    <row r="35" spans="1:16" ht="18" customHeight="1">
      <c r="A35" s="2"/>
      <c r="B35" s="97">
        <v>700007</v>
      </c>
      <c r="C35" s="98" t="s">
        <v>144</v>
      </c>
      <c r="D35" s="9" t="s">
        <v>38</v>
      </c>
      <c r="E35" s="9" t="s">
        <v>98</v>
      </c>
      <c r="F35" s="14">
        <v>0.51927083333333335</v>
      </c>
      <c r="G35" s="11">
        <f t="shared" si="9"/>
        <v>5.7465277777777768E-2</v>
      </c>
      <c r="H35" s="12">
        <f t="shared" si="10"/>
        <v>4965</v>
      </c>
      <c r="I35" s="90">
        <v>1.0329999999999999</v>
      </c>
      <c r="J35" s="12">
        <f t="shared" si="11"/>
        <v>5128.8449999999993</v>
      </c>
      <c r="K35" s="13">
        <f t="shared" si="12"/>
        <v>11</v>
      </c>
      <c r="L35" s="13">
        <f t="shared" si="12"/>
        <v>11</v>
      </c>
      <c r="M35" s="12">
        <f t="shared" si="13"/>
        <v>5128.8449999999993</v>
      </c>
      <c r="N35" s="13">
        <f t="shared" si="14"/>
        <v>11</v>
      </c>
      <c r="O35" s="13">
        <f t="shared" si="14"/>
        <v>11</v>
      </c>
      <c r="P35" s="26">
        <f t="shared" si="15"/>
        <v>11</v>
      </c>
    </row>
    <row r="36" spans="1:16" ht="18" customHeight="1">
      <c r="A36" s="2"/>
      <c r="B36" s="97">
        <v>1775</v>
      </c>
      <c r="C36" s="98" t="s">
        <v>95</v>
      </c>
      <c r="D36" s="9" t="s">
        <v>23</v>
      </c>
      <c r="E36" s="9" t="s">
        <v>96</v>
      </c>
      <c r="F36" s="14">
        <v>0.52255787037037038</v>
      </c>
      <c r="G36" s="11">
        <f t="shared" si="9"/>
        <v>6.0752314814814801E-2</v>
      </c>
      <c r="H36" s="12">
        <f t="shared" si="10"/>
        <v>5249</v>
      </c>
      <c r="I36" s="89">
        <v>1.044</v>
      </c>
      <c r="J36" s="12">
        <f t="shared" si="11"/>
        <v>5479.9560000000001</v>
      </c>
      <c r="K36" s="13">
        <f t="shared" si="12"/>
        <v>12</v>
      </c>
      <c r="L36" s="13">
        <f t="shared" si="12"/>
        <v>12</v>
      </c>
      <c r="M36" s="12">
        <f t="shared" si="13"/>
        <v>5479.9560000000001</v>
      </c>
      <c r="N36" s="13">
        <f t="shared" si="14"/>
        <v>12</v>
      </c>
      <c r="O36" s="13">
        <f t="shared" si="14"/>
        <v>12</v>
      </c>
      <c r="P36" s="26">
        <f t="shared" si="15"/>
        <v>12</v>
      </c>
    </row>
    <row r="37" spans="1:16" ht="12.75" customHeight="1">
      <c r="A37" s="2"/>
      <c r="B37" s="92"/>
      <c r="C37" s="93"/>
      <c r="D37" s="79"/>
      <c r="E37" s="79"/>
      <c r="F37" s="15"/>
      <c r="G37" s="16"/>
      <c r="H37" s="17"/>
      <c r="I37" s="54"/>
      <c r="J37" s="17"/>
      <c r="K37" s="18"/>
      <c r="L37" s="18"/>
      <c r="M37" s="17"/>
      <c r="N37" s="18"/>
      <c r="O37" s="18"/>
      <c r="P37" s="28"/>
    </row>
    <row r="38" spans="1:16" ht="15" customHeight="1">
      <c r="A38" s="47"/>
      <c r="B38" s="48"/>
      <c r="C38" s="107" t="s">
        <v>21</v>
      </c>
      <c r="E38" s="43"/>
      <c r="F38" s="43"/>
      <c r="G38" s="43"/>
      <c r="H38" s="43"/>
      <c r="I38" s="55"/>
      <c r="J38" s="49"/>
      <c r="K38" s="50"/>
      <c r="L38" s="106" t="s">
        <v>16</v>
      </c>
      <c r="M38" s="49"/>
      <c r="N38" s="18"/>
      <c r="O38" s="18"/>
      <c r="P38" s="28"/>
    </row>
    <row r="39" spans="1:16" ht="14.25">
      <c r="J39" s="43"/>
      <c r="K39" s="115"/>
      <c r="L39" s="18" t="s">
        <v>163</v>
      </c>
      <c r="M39" s="43"/>
    </row>
    <row r="40" spans="1:16" ht="14.25">
      <c r="J40" s="43"/>
      <c r="K40" s="43"/>
      <c r="L40" s="50"/>
      <c r="M40" s="43"/>
    </row>
    <row r="41" spans="1:16" ht="20.25" customHeight="1">
      <c r="A41" s="2"/>
      <c r="E41" s="44" t="s">
        <v>81</v>
      </c>
      <c r="F41" s="40"/>
      <c r="G41" s="2"/>
      <c r="I41" s="52"/>
      <c r="J41" s="3"/>
      <c r="K41" s="3"/>
      <c r="L41" s="3"/>
      <c r="M41" s="3"/>
      <c r="N41" s="3"/>
      <c r="O41" s="3"/>
      <c r="P41" s="19"/>
    </row>
    <row r="42" spans="1:16" ht="18.75" customHeight="1">
      <c r="A42" s="2"/>
      <c r="E42" s="114" t="s">
        <v>129</v>
      </c>
      <c r="F42" s="32"/>
      <c r="G42" s="2"/>
      <c r="I42" s="52"/>
      <c r="J42" s="3"/>
      <c r="K42" s="3"/>
      <c r="L42" s="3"/>
      <c r="M42" s="3"/>
      <c r="N42" s="3"/>
      <c r="O42" s="3"/>
      <c r="P42" s="19"/>
    </row>
    <row r="43" spans="1:16" ht="18.75" customHeight="1">
      <c r="A43" s="2"/>
      <c r="E43" s="45"/>
      <c r="F43" s="32"/>
      <c r="G43" s="2"/>
      <c r="I43" s="52"/>
      <c r="J43" s="3"/>
      <c r="K43" s="3"/>
      <c r="L43" s="3"/>
      <c r="M43" s="3"/>
      <c r="N43" s="3"/>
      <c r="O43" s="3"/>
      <c r="P43" s="19"/>
    </row>
    <row r="44" spans="1:16" s="100" customFormat="1" ht="24" customHeight="1">
      <c r="A44" s="99" t="s">
        <v>19</v>
      </c>
      <c r="B44" s="23"/>
      <c r="C44" s="23"/>
      <c r="D44" s="23"/>
      <c r="E44" s="1"/>
      <c r="F44" s="1"/>
      <c r="G44" s="101" t="s">
        <v>0</v>
      </c>
      <c r="H44" s="102">
        <v>0.46527777777777773</v>
      </c>
      <c r="I44" s="53"/>
      <c r="J44" s="4"/>
      <c r="K44" s="5"/>
      <c r="L44" s="1"/>
      <c r="M44" s="5"/>
      <c r="N44" s="5"/>
      <c r="O44" s="1"/>
      <c r="P44" s="103"/>
    </row>
    <row r="45" spans="1:16" ht="12" customHeight="1">
      <c r="A45" s="2"/>
      <c r="B45" s="20" t="s">
        <v>1</v>
      </c>
      <c r="C45" s="140" t="s">
        <v>2</v>
      </c>
      <c r="D45" s="142" t="s">
        <v>3</v>
      </c>
      <c r="E45" s="142" t="s">
        <v>4</v>
      </c>
      <c r="F45" s="6" t="s">
        <v>5</v>
      </c>
      <c r="G45" s="37" t="s">
        <v>6</v>
      </c>
      <c r="H45" s="38"/>
      <c r="I45" s="138" t="s">
        <v>7</v>
      </c>
      <c r="J45" s="34" t="s">
        <v>8</v>
      </c>
      <c r="K45" s="35"/>
      <c r="L45" s="36"/>
      <c r="M45" s="34" t="s">
        <v>9</v>
      </c>
      <c r="N45" s="35"/>
      <c r="O45" s="36"/>
      <c r="P45" s="24" t="s">
        <v>18</v>
      </c>
    </row>
    <row r="46" spans="1:16" ht="12" customHeight="1">
      <c r="A46" s="2"/>
      <c r="B46" s="21" t="s">
        <v>10</v>
      </c>
      <c r="C46" s="141"/>
      <c r="D46" s="143"/>
      <c r="E46" s="143"/>
      <c r="F46" s="31" t="s">
        <v>11</v>
      </c>
      <c r="G46" s="7" t="s">
        <v>11</v>
      </c>
      <c r="H46" s="8" t="s">
        <v>12</v>
      </c>
      <c r="I46" s="139"/>
      <c r="J46" s="9" t="s">
        <v>41</v>
      </c>
      <c r="K46" s="9" t="s">
        <v>13</v>
      </c>
      <c r="L46" s="10" t="s">
        <v>14</v>
      </c>
      <c r="M46" s="9" t="s">
        <v>41</v>
      </c>
      <c r="N46" s="9" t="s">
        <v>13</v>
      </c>
      <c r="O46" s="10" t="s">
        <v>14</v>
      </c>
      <c r="P46" s="25" t="s">
        <v>15</v>
      </c>
    </row>
    <row r="47" spans="1:16" ht="21" customHeight="1">
      <c r="A47" s="2"/>
      <c r="B47" s="96" t="s">
        <v>27</v>
      </c>
      <c r="C47" s="96" t="s">
        <v>145</v>
      </c>
      <c r="D47" s="87" t="s">
        <v>26</v>
      </c>
      <c r="E47" s="9" t="s">
        <v>40</v>
      </c>
      <c r="F47" s="14">
        <v>0.51667824074074076</v>
      </c>
      <c r="G47" s="11">
        <f>IF(F47&gt;H$44,F47-H$44,F47+24-H$44)</f>
        <v>5.1400462962963023E-2</v>
      </c>
      <c r="H47" s="12">
        <f>HOUR(G47)*60*60+MINUTE(G47)*60+SECOND(G47)</f>
        <v>4441</v>
      </c>
      <c r="I47" s="89">
        <v>1.012</v>
      </c>
      <c r="J47" s="12">
        <f>H47*I47</f>
        <v>4494.2920000000004</v>
      </c>
      <c r="K47" s="13">
        <f t="shared" ref="K47:L51" si="16">RANK( J47, J$47:J$51,1)</f>
        <v>1</v>
      </c>
      <c r="L47" s="13">
        <f t="shared" si="16"/>
        <v>1</v>
      </c>
      <c r="M47" s="12">
        <f>H47*I47</f>
        <v>4494.2920000000004</v>
      </c>
      <c r="N47" s="13">
        <f t="shared" ref="N47:O51" si="17">RANK( M47, M$47:M$51,1)</f>
        <v>1</v>
      </c>
      <c r="O47" s="13">
        <f t="shared" si="17"/>
        <v>1</v>
      </c>
      <c r="P47" s="26">
        <f>O47*1</f>
        <v>1</v>
      </c>
    </row>
    <row r="48" spans="1:16" ht="21" customHeight="1">
      <c r="A48" s="2"/>
      <c r="B48" s="96">
        <v>2901</v>
      </c>
      <c r="C48" s="96" t="s">
        <v>148</v>
      </c>
      <c r="D48" s="87" t="s">
        <v>31</v>
      </c>
      <c r="E48" s="9" t="s">
        <v>80</v>
      </c>
      <c r="F48" s="14">
        <v>0.51950231481481479</v>
      </c>
      <c r="G48" s="11">
        <f>IF(F48&gt;H$44,F48-H$44,F48+24-H$44)</f>
        <v>5.4224537037037057E-2</v>
      </c>
      <c r="H48" s="12">
        <f>HOUR(G48)*60*60+MINUTE(G48)*60+SECOND(G48)</f>
        <v>4685</v>
      </c>
      <c r="I48" s="89">
        <v>0.98299999999999998</v>
      </c>
      <c r="J48" s="12">
        <f>H48*I48</f>
        <v>4605.3549999999996</v>
      </c>
      <c r="K48" s="13">
        <f t="shared" si="16"/>
        <v>2</v>
      </c>
      <c r="L48" s="13">
        <f t="shared" si="16"/>
        <v>2</v>
      </c>
      <c r="M48" s="12">
        <f>H48*I48</f>
        <v>4605.3549999999996</v>
      </c>
      <c r="N48" s="13">
        <f t="shared" si="17"/>
        <v>2</v>
      </c>
      <c r="O48" s="13">
        <f t="shared" si="17"/>
        <v>2</v>
      </c>
      <c r="P48" s="26">
        <f>O48*1</f>
        <v>2</v>
      </c>
    </row>
    <row r="49" spans="1:16" ht="21" customHeight="1">
      <c r="A49" s="2"/>
      <c r="B49" s="96">
        <v>4081</v>
      </c>
      <c r="C49" s="96" t="s">
        <v>147</v>
      </c>
      <c r="D49" s="87" t="s">
        <v>102</v>
      </c>
      <c r="E49" s="9" t="s">
        <v>103</v>
      </c>
      <c r="F49" s="14">
        <v>0.52018518518518519</v>
      </c>
      <c r="G49" s="11">
        <f>IF(F49&gt;H$44,F49-H$44,F49+24-H$44)</f>
        <v>5.490740740740746E-2</v>
      </c>
      <c r="H49" s="12">
        <f>HOUR(G49)*60*60+MINUTE(G49)*60+SECOND(G49)</f>
        <v>4744</v>
      </c>
      <c r="I49" s="89">
        <v>0.98299999999999998</v>
      </c>
      <c r="J49" s="12">
        <f>H49*I49</f>
        <v>4663.3519999999999</v>
      </c>
      <c r="K49" s="13">
        <f t="shared" si="16"/>
        <v>3</v>
      </c>
      <c r="L49" s="13">
        <f t="shared" si="16"/>
        <v>3</v>
      </c>
      <c r="M49" s="12">
        <f>H49*I49</f>
        <v>4663.3519999999999</v>
      </c>
      <c r="N49" s="13">
        <f t="shared" si="17"/>
        <v>3</v>
      </c>
      <c r="O49" s="13">
        <f t="shared" si="17"/>
        <v>3</v>
      </c>
      <c r="P49" s="26">
        <f>O49*1</f>
        <v>3</v>
      </c>
    </row>
    <row r="50" spans="1:16" ht="21" customHeight="1">
      <c r="A50" s="2"/>
      <c r="B50" s="96">
        <v>3939</v>
      </c>
      <c r="C50" s="96" t="s">
        <v>146</v>
      </c>
      <c r="D50" s="87" t="s">
        <v>28</v>
      </c>
      <c r="E50" s="9" t="s">
        <v>101</v>
      </c>
      <c r="F50" s="14">
        <v>0.52012731481481478</v>
      </c>
      <c r="G50" s="11">
        <f>IF(F50&gt;H$44,F50-H$44,F50+24-H$44)</f>
        <v>5.4849537037037044E-2</v>
      </c>
      <c r="H50" s="12">
        <f>HOUR(G50)*60*60+MINUTE(G50)*60+SECOND(G50)</f>
        <v>4739</v>
      </c>
      <c r="I50" s="89">
        <v>0.995</v>
      </c>
      <c r="J50" s="12">
        <f>H50*I50</f>
        <v>4715.3050000000003</v>
      </c>
      <c r="K50" s="13">
        <f t="shared" si="16"/>
        <v>4</v>
      </c>
      <c r="L50" s="13">
        <f t="shared" si="16"/>
        <v>4</v>
      </c>
      <c r="M50" s="12">
        <f>H50*I50</f>
        <v>4715.3050000000003</v>
      </c>
      <c r="N50" s="13">
        <f t="shared" si="17"/>
        <v>4</v>
      </c>
      <c r="O50" s="13">
        <f t="shared" si="17"/>
        <v>4</v>
      </c>
      <c r="P50" s="26">
        <f>O50*1</f>
        <v>4</v>
      </c>
    </row>
    <row r="51" spans="1:16" ht="21" customHeight="1">
      <c r="A51" s="2"/>
      <c r="B51" s="96">
        <v>275</v>
      </c>
      <c r="C51" s="96" t="s">
        <v>104</v>
      </c>
      <c r="D51" s="87" t="s">
        <v>75</v>
      </c>
      <c r="E51" s="9" t="s">
        <v>76</v>
      </c>
      <c r="F51" s="14">
        <v>0.52093749999999994</v>
      </c>
      <c r="G51" s="11">
        <f>IF(F51&gt;H$44,F51-H$44,F51+24-H$44)</f>
        <v>5.5659722222222208E-2</v>
      </c>
      <c r="H51" s="12">
        <f>HOUR(G51)*60*60+MINUTE(G51)*60+SECOND(G51)</f>
        <v>4809</v>
      </c>
      <c r="I51" s="89">
        <v>0.98199999999999998</v>
      </c>
      <c r="J51" s="12">
        <f>H51*I51</f>
        <v>4722.4380000000001</v>
      </c>
      <c r="K51" s="13">
        <f t="shared" si="16"/>
        <v>5</v>
      </c>
      <c r="L51" s="13">
        <f t="shared" si="16"/>
        <v>5</v>
      </c>
      <c r="M51" s="12">
        <f>H51*I51</f>
        <v>4722.4380000000001</v>
      </c>
      <c r="N51" s="13">
        <f t="shared" si="17"/>
        <v>5</v>
      </c>
      <c r="O51" s="13">
        <f t="shared" si="17"/>
        <v>5</v>
      </c>
      <c r="P51" s="26">
        <f>O51*1</f>
        <v>5</v>
      </c>
    </row>
    <row r="52" spans="1:16" s="100" customFormat="1" ht="24" customHeight="1">
      <c r="A52" s="99" t="s">
        <v>20</v>
      </c>
      <c r="B52" s="23"/>
      <c r="C52" s="23"/>
      <c r="D52" s="23"/>
      <c r="E52" s="1"/>
      <c r="F52" s="1"/>
      <c r="G52" s="101" t="s">
        <v>0</v>
      </c>
      <c r="H52" s="102">
        <v>0.46527777777777773</v>
      </c>
      <c r="I52" s="53"/>
      <c r="J52" s="4"/>
      <c r="K52" s="5"/>
      <c r="L52" s="1"/>
      <c r="M52" s="5"/>
      <c r="N52" s="5"/>
      <c r="O52" s="1"/>
      <c r="P52" s="103"/>
    </row>
    <row r="53" spans="1:16" ht="12.95" customHeight="1">
      <c r="A53" s="2"/>
      <c r="B53" s="20" t="s">
        <v>1</v>
      </c>
      <c r="C53" s="140" t="s">
        <v>2</v>
      </c>
      <c r="D53" s="142" t="s">
        <v>3</v>
      </c>
      <c r="E53" s="142" t="s">
        <v>4</v>
      </c>
      <c r="F53" s="6" t="s">
        <v>5</v>
      </c>
      <c r="G53" s="37" t="s">
        <v>6</v>
      </c>
      <c r="H53" s="38"/>
      <c r="I53" s="138" t="s">
        <v>7</v>
      </c>
      <c r="J53" s="34" t="s">
        <v>8</v>
      </c>
      <c r="K53" s="35"/>
      <c r="L53" s="36"/>
      <c r="M53" s="34" t="s">
        <v>9</v>
      </c>
      <c r="N53" s="35"/>
      <c r="O53" s="36"/>
      <c r="P53" s="24" t="s">
        <v>18</v>
      </c>
    </row>
    <row r="54" spans="1:16" ht="12.95" customHeight="1">
      <c r="A54" s="2"/>
      <c r="B54" s="21" t="s">
        <v>10</v>
      </c>
      <c r="C54" s="141"/>
      <c r="D54" s="143"/>
      <c r="E54" s="143"/>
      <c r="F54" s="31" t="s">
        <v>11</v>
      </c>
      <c r="G54" s="7" t="s">
        <v>11</v>
      </c>
      <c r="H54" s="8" t="s">
        <v>12</v>
      </c>
      <c r="I54" s="139"/>
      <c r="J54" s="9" t="s">
        <v>41</v>
      </c>
      <c r="K54" s="9" t="s">
        <v>13</v>
      </c>
      <c r="L54" s="10" t="s">
        <v>14</v>
      </c>
      <c r="M54" s="9" t="s">
        <v>41</v>
      </c>
      <c r="N54" s="9" t="s">
        <v>13</v>
      </c>
      <c r="O54" s="10" t="s">
        <v>14</v>
      </c>
      <c r="P54" s="25" t="s">
        <v>15</v>
      </c>
    </row>
    <row r="55" spans="1:16" ht="21" customHeight="1">
      <c r="A55" s="2"/>
      <c r="B55" s="96">
        <v>348</v>
      </c>
      <c r="C55" s="96" t="s">
        <v>149</v>
      </c>
      <c r="D55" s="87" t="s">
        <v>105</v>
      </c>
      <c r="E55" s="9" t="s">
        <v>106</v>
      </c>
      <c r="F55" s="14">
        <v>0.51997685185185183</v>
      </c>
      <c r="G55" s="11">
        <f t="shared" ref="G55:G61" si="18">IF(F55&gt;H$52,F55-H$52,F55+24-H$52)</f>
        <v>5.4699074074074094E-2</v>
      </c>
      <c r="H55" s="12">
        <f t="shared" ref="H55:H61" si="19">HOUR(G55)*60*60+MINUTE(G55)*60+SECOND(G55)</f>
        <v>4726</v>
      </c>
      <c r="I55" s="89">
        <v>0.95899999999999996</v>
      </c>
      <c r="J55" s="12">
        <f t="shared" ref="J55:J61" si="20">H55*I55</f>
        <v>4532.2339999999995</v>
      </c>
      <c r="K55" s="13">
        <f t="shared" ref="K55:L61" si="21">RANK( J55, J$55:J$64,1)</f>
        <v>1</v>
      </c>
      <c r="L55" s="13">
        <f t="shared" si="21"/>
        <v>1</v>
      </c>
      <c r="M55" s="12">
        <f t="shared" ref="M55:M61" si="22">H55*I55</f>
        <v>4532.2339999999995</v>
      </c>
      <c r="N55" s="13">
        <f t="shared" ref="N55:O61" si="23">RANK( M55, M$55:M$64,1)</f>
        <v>1</v>
      </c>
      <c r="O55" s="13">
        <f t="shared" si="23"/>
        <v>1</v>
      </c>
      <c r="P55" s="26">
        <f t="shared" ref="P55:P64" si="24">O55*1</f>
        <v>1</v>
      </c>
    </row>
    <row r="56" spans="1:16" ht="21" customHeight="1">
      <c r="A56" s="2"/>
      <c r="B56" s="97">
        <v>878</v>
      </c>
      <c r="C56" s="98" t="s">
        <v>151</v>
      </c>
      <c r="D56" s="9" t="s">
        <v>122</v>
      </c>
      <c r="E56" s="9" t="s">
        <v>123</v>
      </c>
      <c r="F56" s="14">
        <v>0.52260416666666665</v>
      </c>
      <c r="G56" s="11">
        <f t="shared" si="18"/>
        <v>5.7326388888888913E-2</v>
      </c>
      <c r="H56" s="12">
        <f t="shared" si="19"/>
        <v>4953</v>
      </c>
      <c r="I56" s="89">
        <v>0.92200000000000004</v>
      </c>
      <c r="J56" s="12">
        <f t="shared" si="20"/>
        <v>4566.6660000000002</v>
      </c>
      <c r="K56" s="13">
        <f t="shared" si="21"/>
        <v>2</v>
      </c>
      <c r="L56" s="13">
        <f t="shared" si="21"/>
        <v>2</v>
      </c>
      <c r="M56" s="12">
        <f t="shared" si="22"/>
        <v>4566.6660000000002</v>
      </c>
      <c r="N56" s="13">
        <f t="shared" si="23"/>
        <v>2</v>
      </c>
      <c r="O56" s="13">
        <f t="shared" si="23"/>
        <v>2</v>
      </c>
      <c r="P56" s="26">
        <f t="shared" si="24"/>
        <v>2</v>
      </c>
    </row>
    <row r="57" spans="1:16" ht="21" customHeight="1">
      <c r="A57" s="2"/>
      <c r="B57" s="97">
        <v>351</v>
      </c>
      <c r="C57" s="98" t="s">
        <v>152</v>
      </c>
      <c r="D57" s="9" t="s">
        <v>78</v>
      </c>
      <c r="E57" s="9" t="s">
        <v>124</v>
      </c>
      <c r="F57" s="14">
        <v>0.52488425925925919</v>
      </c>
      <c r="G57" s="11">
        <f t="shared" si="18"/>
        <v>5.9606481481481455E-2</v>
      </c>
      <c r="H57" s="12">
        <f t="shared" si="19"/>
        <v>5150</v>
      </c>
      <c r="I57" s="89">
        <v>0.91</v>
      </c>
      <c r="J57" s="12">
        <f t="shared" si="20"/>
        <v>4686.5</v>
      </c>
      <c r="K57" s="13">
        <f t="shared" si="21"/>
        <v>3</v>
      </c>
      <c r="L57" s="13">
        <f t="shared" si="21"/>
        <v>3</v>
      </c>
      <c r="M57" s="12">
        <f t="shared" si="22"/>
        <v>4686.5</v>
      </c>
      <c r="N57" s="13">
        <f t="shared" si="23"/>
        <v>3</v>
      </c>
      <c r="O57" s="13">
        <f t="shared" si="23"/>
        <v>3</v>
      </c>
      <c r="P57" s="26">
        <f t="shared" si="24"/>
        <v>3</v>
      </c>
    </row>
    <row r="58" spans="1:16" ht="21" customHeight="1">
      <c r="A58" s="2"/>
      <c r="B58" s="97">
        <v>9101</v>
      </c>
      <c r="C58" s="98" t="s">
        <v>150</v>
      </c>
      <c r="D58" s="9" t="s">
        <v>77</v>
      </c>
      <c r="E58" s="9" t="s">
        <v>43</v>
      </c>
      <c r="F58" s="14">
        <v>0.52554398148148151</v>
      </c>
      <c r="G58" s="11">
        <f t="shared" si="18"/>
        <v>6.026620370370378E-2</v>
      </c>
      <c r="H58" s="12">
        <f t="shared" si="19"/>
        <v>5207</v>
      </c>
      <c r="I58" s="89">
        <v>0.95499999999999996</v>
      </c>
      <c r="J58" s="12">
        <f t="shared" si="20"/>
        <v>4972.6849999999995</v>
      </c>
      <c r="K58" s="13">
        <f t="shared" si="21"/>
        <v>4</v>
      </c>
      <c r="L58" s="13">
        <f t="shared" si="21"/>
        <v>4</v>
      </c>
      <c r="M58" s="12">
        <f t="shared" si="22"/>
        <v>4972.6849999999995</v>
      </c>
      <c r="N58" s="13">
        <f t="shared" si="23"/>
        <v>4</v>
      </c>
      <c r="O58" s="13">
        <f t="shared" si="23"/>
        <v>4</v>
      </c>
      <c r="P58" s="26">
        <f t="shared" si="24"/>
        <v>4</v>
      </c>
    </row>
    <row r="59" spans="1:16" ht="21" customHeight="1">
      <c r="A59" s="2"/>
      <c r="B59" s="96">
        <v>1267</v>
      </c>
      <c r="C59" s="96" t="s">
        <v>112</v>
      </c>
      <c r="D59" s="87" t="s">
        <v>108</v>
      </c>
      <c r="E59" s="9" t="s">
        <v>113</v>
      </c>
      <c r="F59" s="14">
        <v>0.52711805555555558</v>
      </c>
      <c r="G59" s="11">
        <f t="shared" si="18"/>
        <v>6.1840277777777841E-2</v>
      </c>
      <c r="H59" s="12">
        <f t="shared" si="19"/>
        <v>5343</v>
      </c>
      <c r="I59" s="89">
        <v>0.95799999999999996</v>
      </c>
      <c r="J59" s="12">
        <f t="shared" si="20"/>
        <v>5118.5940000000001</v>
      </c>
      <c r="K59" s="13">
        <f t="shared" si="21"/>
        <v>5</v>
      </c>
      <c r="L59" s="13">
        <f t="shared" si="21"/>
        <v>5</v>
      </c>
      <c r="M59" s="12">
        <f t="shared" si="22"/>
        <v>5118.5940000000001</v>
      </c>
      <c r="N59" s="13">
        <f t="shared" si="23"/>
        <v>5</v>
      </c>
      <c r="O59" s="13">
        <f t="shared" si="23"/>
        <v>5</v>
      </c>
      <c r="P59" s="26">
        <f t="shared" si="24"/>
        <v>5</v>
      </c>
    </row>
    <row r="60" spans="1:16" ht="21" customHeight="1">
      <c r="A60" s="2"/>
      <c r="B60" s="96">
        <v>1265</v>
      </c>
      <c r="C60" s="96" t="s">
        <v>107</v>
      </c>
      <c r="D60" s="87" t="s">
        <v>108</v>
      </c>
      <c r="E60" s="9" t="s">
        <v>109</v>
      </c>
      <c r="F60" s="14">
        <v>0.52754629629629635</v>
      </c>
      <c r="G60" s="11">
        <f t="shared" si="18"/>
        <v>6.2268518518518612E-2</v>
      </c>
      <c r="H60" s="12">
        <f t="shared" si="19"/>
        <v>5380</v>
      </c>
      <c r="I60" s="89">
        <v>0.95799999999999996</v>
      </c>
      <c r="J60" s="12">
        <f t="shared" si="20"/>
        <v>5154.04</v>
      </c>
      <c r="K60" s="13">
        <f t="shared" si="21"/>
        <v>6</v>
      </c>
      <c r="L60" s="13">
        <f t="shared" si="21"/>
        <v>6</v>
      </c>
      <c r="M60" s="12">
        <f t="shared" si="22"/>
        <v>5154.04</v>
      </c>
      <c r="N60" s="13">
        <f t="shared" si="23"/>
        <v>6</v>
      </c>
      <c r="O60" s="13">
        <f t="shared" si="23"/>
        <v>6</v>
      </c>
      <c r="P60" s="26">
        <f t="shared" si="24"/>
        <v>6</v>
      </c>
    </row>
    <row r="61" spans="1:16" ht="21" customHeight="1">
      <c r="A61" s="2"/>
      <c r="B61" s="96">
        <v>1266</v>
      </c>
      <c r="C61" s="96" t="s">
        <v>110</v>
      </c>
      <c r="D61" s="87" t="s">
        <v>108</v>
      </c>
      <c r="E61" s="9" t="s">
        <v>111</v>
      </c>
      <c r="F61" s="14">
        <v>0.52883101851851855</v>
      </c>
      <c r="G61" s="11">
        <f t="shared" si="18"/>
        <v>6.3553240740740813E-2</v>
      </c>
      <c r="H61" s="12">
        <f t="shared" si="19"/>
        <v>5491</v>
      </c>
      <c r="I61" s="89">
        <v>0.95799999999999996</v>
      </c>
      <c r="J61" s="12">
        <f t="shared" si="20"/>
        <v>5260.3779999999997</v>
      </c>
      <c r="K61" s="13">
        <f t="shared" si="21"/>
        <v>7</v>
      </c>
      <c r="L61" s="13">
        <f t="shared" si="21"/>
        <v>7</v>
      </c>
      <c r="M61" s="12">
        <f t="shared" si="22"/>
        <v>5260.3779999999997</v>
      </c>
      <c r="N61" s="13">
        <f t="shared" si="23"/>
        <v>7</v>
      </c>
      <c r="O61" s="13">
        <f t="shared" si="23"/>
        <v>7</v>
      </c>
      <c r="P61" s="26">
        <f t="shared" si="24"/>
        <v>7</v>
      </c>
    </row>
    <row r="62" spans="1:16" ht="21" customHeight="1">
      <c r="A62" s="2"/>
      <c r="B62" s="96">
        <v>1268</v>
      </c>
      <c r="C62" s="96" t="s">
        <v>114</v>
      </c>
      <c r="D62" s="87" t="s">
        <v>108</v>
      </c>
      <c r="E62" s="9" t="s">
        <v>115</v>
      </c>
      <c r="F62" s="14" t="s">
        <v>154</v>
      </c>
      <c r="G62" s="11"/>
      <c r="H62" s="12"/>
      <c r="I62" s="89">
        <v>0.95799999999999996</v>
      </c>
      <c r="J62" s="12" t="s">
        <v>154</v>
      </c>
      <c r="K62" s="13"/>
      <c r="L62" s="13">
        <v>11</v>
      </c>
      <c r="M62" s="12" t="s">
        <v>154</v>
      </c>
      <c r="N62" s="13"/>
      <c r="O62" s="13">
        <v>11</v>
      </c>
      <c r="P62" s="26">
        <f t="shared" si="24"/>
        <v>11</v>
      </c>
    </row>
    <row r="63" spans="1:16" ht="21" customHeight="1">
      <c r="A63" s="2"/>
      <c r="B63" s="96">
        <v>801</v>
      </c>
      <c r="C63" s="96" t="s">
        <v>116</v>
      </c>
      <c r="D63" s="87" t="s">
        <v>117</v>
      </c>
      <c r="E63" s="9" t="s">
        <v>118</v>
      </c>
      <c r="F63" s="14" t="s">
        <v>154</v>
      </c>
      <c r="G63" s="11"/>
      <c r="H63" s="12"/>
      <c r="I63" s="89">
        <v>0.95599999999999996</v>
      </c>
      <c r="J63" s="12" t="s">
        <v>154</v>
      </c>
      <c r="K63" s="13"/>
      <c r="L63" s="13">
        <v>11</v>
      </c>
      <c r="M63" s="12" t="s">
        <v>154</v>
      </c>
      <c r="N63" s="13"/>
      <c r="O63" s="13">
        <v>11</v>
      </c>
      <c r="P63" s="26">
        <f t="shared" si="24"/>
        <v>11</v>
      </c>
    </row>
    <row r="64" spans="1:16" ht="21" customHeight="1">
      <c r="A64" s="2"/>
      <c r="B64" s="97">
        <v>1555</v>
      </c>
      <c r="C64" s="98" t="s">
        <v>119</v>
      </c>
      <c r="D64" s="9" t="s">
        <v>120</v>
      </c>
      <c r="E64" s="9" t="s">
        <v>121</v>
      </c>
      <c r="F64" s="14" t="s">
        <v>154</v>
      </c>
      <c r="G64" s="11"/>
      <c r="H64" s="12"/>
      <c r="I64" s="89">
        <v>0.95099999999999996</v>
      </c>
      <c r="J64" s="12" t="s">
        <v>154</v>
      </c>
      <c r="K64" s="13"/>
      <c r="L64" s="13">
        <v>11</v>
      </c>
      <c r="M64" s="12" t="s">
        <v>154</v>
      </c>
      <c r="N64" s="13"/>
      <c r="O64" s="13">
        <v>11</v>
      </c>
      <c r="P64" s="26">
        <f t="shared" si="24"/>
        <v>11</v>
      </c>
    </row>
    <row r="65" spans="1:16" s="100" customFormat="1" ht="24" customHeight="1">
      <c r="A65" s="99" t="s">
        <v>42</v>
      </c>
      <c r="B65" s="23"/>
      <c r="C65" s="23"/>
      <c r="D65" s="23"/>
      <c r="E65" s="1"/>
      <c r="F65" s="1"/>
      <c r="G65" s="101" t="s">
        <v>0</v>
      </c>
      <c r="H65" s="102">
        <v>0.46527777777777773</v>
      </c>
      <c r="I65" s="53"/>
      <c r="J65" s="4"/>
      <c r="K65" s="5"/>
      <c r="L65" s="1"/>
      <c r="M65" s="5"/>
      <c r="N65" s="5"/>
      <c r="O65" s="1"/>
      <c r="P65" s="103"/>
    </row>
    <row r="66" spans="1:16" ht="15" customHeight="1">
      <c r="A66" s="2"/>
      <c r="B66" s="20" t="s">
        <v>1</v>
      </c>
      <c r="C66" s="140" t="s">
        <v>2</v>
      </c>
      <c r="D66" s="142" t="s">
        <v>3</v>
      </c>
      <c r="E66" s="142" t="s">
        <v>4</v>
      </c>
      <c r="F66" s="6" t="s">
        <v>5</v>
      </c>
      <c r="G66" s="37" t="s">
        <v>6</v>
      </c>
      <c r="H66" s="38"/>
      <c r="I66" s="138" t="s">
        <v>17</v>
      </c>
      <c r="J66" s="34" t="s">
        <v>8</v>
      </c>
      <c r="K66" s="35"/>
      <c r="L66" s="36"/>
      <c r="M66" s="34" t="s">
        <v>9</v>
      </c>
      <c r="N66" s="35"/>
      <c r="O66" s="36"/>
      <c r="P66" s="24" t="s">
        <v>18</v>
      </c>
    </row>
    <row r="67" spans="1:16" ht="15" customHeight="1">
      <c r="A67" s="2"/>
      <c r="B67" s="21" t="s">
        <v>10</v>
      </c>
      <c r="C67" s="141"/>
      <c r="D67" s="143"/>
      <c r="E67" s="143"/>
      <c r="F67" s="31" t="s">
        <v>11</v>
      </c>
      <c r="G67" s="7" t="s">
        <v>11</v>
      </c>
      <c r="H67" s="8" t="s">
        <v>12</v>
      </c>
      <c r="I67" s="139"/>
      <c r="J67" s="9" t="s">
        <v>41</v>
      </c>
      <c r="K67" s="9" t="s">
        <v>13</v>
      </c>
      <c r="L67" s="10" t="s">
        <v>14</v>
      </c>
      <c r="M67" s="9" t="s">
        <v>41</v>
      </c>
      <c r="N67" s="9" t="s">
        <v>13</v>
      </c>
      <c r="O67" s="10" t="s">
        <v>14</v>
      </c>
      <c r="P67" s="25" t="s">
        <v>15</v>
      </c>
    </row>
    <row r="68" spans="1:16" ht="21" customHeight="1">
      <c r="A68" s="2"/>
      <c r="B68" s="97">
        <v>1611</v>
      </c>
      <c r="C68" s="132" t="s">
        <v>125</v>
      </c>
      <c r="D68" s="9" t="s">
        <v>126</v>
      </c>
      <c r="E68" s="9" t="s">
        <v>127</v>
      </c>
      <c r="F68" s="14">
        <v>0.53157407407407409</v>
      </c>
      <c r="G68" s="11">
        <f>IF(F68&gt;H$65,F68-H$65,F68+24-H$65)</f>
        <v>6.6296296296296353E-2</v>
      </c>
      <c r="H68" s="12">
        <f>HOUR(G68)*60*60+MINUTE(G68)*60+SECOND(G68)</f>
        <v>5728</v>
      </c>
      <c r="I68" s="91">
        <v>0.99099999999999999</v>
      </c>
      <c r="J68" s="12">
        <f>H68*I68</f>
        <v>5676.4480000000003</v>
      </c>
      <c r="K68" s="13">
        <f>RANK( J68, J$68:J$68,1)</f>
        <v>1</v>
      </c>
      <c r="L68" s="13">
        <f>RANK( K68, K$68:K$68,1)</f>
        <v>1</v>
      </c>
      <c r="M68" s="12" t="s">
        <v>155</v>
      </c>
      <c r="N68" s="13"/>
      <c r="O68" s="13"/>
      <c r="P68" s="26"/>
    </row>
    <row r="69" spans="1:16" ht="17.25" customHeight="1">
      <c r="A69" s="2"/>
      <c r="B69" s="46"/>
      <c r="C69" s="46" t="s">
        <v>153</v>
      </c>
      <c r="D69" s="41"/>
      <c r="E69" s="41"/>
      <c r="F69" s="15"/>
      <c r="G69" s="16"/>
      <c r="H69" s="17"/>
      <c r="I69" s="42"/>
      <c r="J69" s="17"/>
      <c r="K69" s="18"/>
      <c r="L69" s="18"/>
      <c r="M69" s="17"/>
      <c r="N69" s="18"/>
      <c r="O69" s="18"/>
      <c r="P69" s="28"/>
    </row>
    <row r="70" spans="1:16" ht="17.25" customHeight="1">
      <c r="A70" s="2"/>
      <c r="B70" s="46"/>
      <c r="C70" s="46"/>
      <c r="D70" s="41"/>
      <c r="E70" s="41"/>
      <c r="F70" s="15"/>
      <c r="G70" s="16"/>
      <c r="H70" s="17"/>
      <c r="I70" s="42"/>
      <c r="J70" s="17"/>
      <c r="K70" s="18"/>
      <c r="L70" s="18"/>
      <c r="M70" s="17"/>
      <c r="N70" s="18"/>
      <c r="O70" s="18"/>
      <c r="P70" s="28"/>
    </row>
    <row r="71" spans="1:16" ht="15" customHeight="1">
      <c r="A71" s="47"/>
      <c r="B71" s="48"/>
      <c r="C71" s="107" t="s">
        <v>21</v>
      </c>
      <c r="E71" s="43"/>
      <c r="F71" s="43"/>
      <c r="G71" s="43"/>
      <c r="H71" s="43"/>
      <c r="I71" s="55"/>
      <c r="J71" s="49"/>
      <c r="K71" s="50"/>
      <c r="L71" s="106" t="s">
        <v>16</v>
      </c>
      <c r="M71" s="49"/>
      <c r="N71" s="18"/>
      <c r="O71" s="18"/>
      <c r="P71" s="28"/>
    </row>
    <row r="72" spans="1:16" ht="14.25">
      <c r="J72" s="43"/>
      <c r="K72" s="43"/>
      <c r="L72" s="18" t="s">
        <v>163</v>
      </c>
      <c r="M72" s="43"/>
    </row>
    <row r="73" spans="1:16">
      <c r="A73" s="2"/>
      <c r="C73" s="23"/>
      <c r="D73" s="23"/>
      <c r="F73" s="15"/>
      <c r="G73" s="16"/>
      <c r="H73" s="17"/>
      <c r="I73" s="29"/>
      <c r="J73" s="17"/>
      <c r="K73" s="18"/>
      <c r="L73" s="18"/>
      <c r="M73" s="22"/>
      <c r="N73" s="18"/>
      <c r="O73" s="18"/>
      <c r="P73" s="28"/>
    </row>
    <row r="74" spans="1:16">
      <c r="A74" s="2"/>
      <c r="B74" s="23"/>
      <c r="C74" s="23"/>
      <c r="D74" s="23"/>
      <c r="E74" s="23"/>
      <c r="F74" s="15"/>
      <c r="G74" s="18"/>
      <c r="H74" s="28"/>
      <c r="I74"/>
      <c r="P74"/>
    </row>
    <row r="75" spans="1:16">
      <c r="H75" s="27"/>
      <c r="I75"/>
      <c r="P75"/>
    </row>
    <row r="76" spans="1:16">
      <c r="H76" s="27"/>
      <c r="I76"/>
      <c r="P76"/>
    </row>
    <row r="77" spans="1:16">
      <c r="H77" s="27"/>
      <c r="I77"/>
      <c r="P77"/>
    </row>
  </sheetData>
  <sortState ref="A55:P64">
    <sortCondition ref="M55:M64"/>
  </sortState>
  <mergeCells count="24">
    <mergeCell ref="C53:C54"/>
    <mergeCell ref="D53:D54"/>
    <mergeCell ref="E53:E54"/>
    <mergeCell ref="I53:I54"/>
    <mergeCell ref="C66:C67"/>
    <mergeCell ref="D66:D67"/>
    <mergeCell ref="E66:E67"/>
    <mergeCell ref="I66:I67"/>
    <mergeCell ref="C23:C24"/>
    <mergeCell ref="D23:D24"/>
    <mergeCell ref="E23:E24"/>
    <mergeCell ref="I23:I24"/>
    <mergeCell ref="C45:C46"/>
    <mergeCell ref="D45:D46"/>
    <mergeCell ref="E45:E46"/>
    <mergeCell ref="I45:I46"/>
    <mergeCell ref="C4:C5"/>
    <mergeCell ref="D4:D5"/>
    <mergeCell ref="E4:E5"/>
    <mergeCell ref="I4:I5"/>
    <mergeCell ref="C17:C18"/>
    <mergeCell ref="D17:D18"/>
    <mergeCell ref="E17:E18"/>
    <mergeCell ref="I17:I18"/>
  </mergeCells>
  <pageMargins left="0.51181102362204722" right="0.11811023622047245" top="0.35433070866141736" bottom="0" header="0" footer="0"/>
  <pageSetup paperSize="9" scale="8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workbookViewId="0">
      <selection activeCell="E72" sqref="E72"/>
    </sheetView>
  </sheetViews>
  <sheetFormatPr defaultRowHeight="12.75"/>
  <cols>
    <col min="1" max="1" width="3.5703125" customWidth="1"/>
    <col min="2" max="2" width="9.85546875" customWidth="1"/>
    <col min="3" max="3" width="31" customWidth="1"/>
    <col min="4" max="4" width="12.7109375" customWidth="1"/>
    <col min="5" max="5" width="36.5703125" customWidth="1"/>
    <col min="6" max="9" width="7.28515625" style="57" customWidth="1"/>
    <col min="10" max="10" width="8.42578125" style="58" customWidth="1"/>
    <col min="11" max="11" width="3.85546875" style="59" customWidth="1"/>
  </cols>
  <sheetData>
    <row r="1" spans="1:11" ht="15" customHeight="1">
      <c r="A1" s="116"/>
      <c r="B1" s="120"/>
      <c r="C1" s="121"/>
      <c r="D1" s="122"/>
      <c r="E1" s="122" t="s">
        <v>81</v>
      </c>
      <c r="F1" s="123"/>
      <c r="G1" s="123"/>
      <c r="H1" s="123"/>
      <c r="I1" s="123"/>
      <c r="J1" s="124"/>
      <c r="K1" s="125"/>
    </row>
    <row r="2" spans="1:11" ht="15" customHeight="1">
      <c r="B2" s="100"/>
      <c r="C2" s="100"/>
      <c r="D2" s="126" t="s">
        <v>132</v>
      </c>
      <c r="E2" s="126"/>
      <c r="F2" s="117"/>
      <c r="G2" s="117"/>
      <c r="H2" s="117"/>
      <c r="I2" s="118"/>
      <c r="J2" s="119"/>
      <c r="K2" s="100"/>
    </row>
    <row r="3" spans="1:11" s="105" customFormat="1" ht="19.5" customHeight="1">
      <c r="A3" s="99" t="s">
        <v>54</v>
      </c>
      <c r="B3" s="60"/>
      <c r="C3" s="60"/>
      <c r="D3" s="60"/>
      <c r="E3" s="61"/>
      <c r="F3" s="62"/>
      <c r="G3" s="62"/>
      <c r="H3" s="62"/>
      <c r="I3" s="62"/>
      <c r="J3" s="63"/>
      <c r="K3" s="64"/>
    </row>
    <row r="4" spans="1:11" s="68" customFormat="1" ht="11.25" customHeight="1">
      <c r="A4" s="65"/>
      <c r="B4" s="66" t="s">
        <v>44</v>
      </c>
      <c r="C4" s="148" t="s">
        <v>45</v>
      </c>
      <c r="D4" s="148" t="s">
        <v>46</v>
      </c>
      <c r="E4" s="148" t="s">
        <v>47</v>
      </c>
      <c r="F4" s="144" t="s">
        <v>48</v>
      </c>
      <c r="G4" s="144" t="s">
        <v>49</v>
      </c>
      <c r="H4" s="144" t="s">
        <v>130</v>
      </c>
      <c r="I4" s="144" t="s">
        <v>131</v>
      </c>
      <c r="J4" s="67" t="s">
        <v>50</v>
      </c>
      <c r="K4" s="146" t="s">
        <v>51</v>
      </c>
    </row>
    <row r="5" spans="1:11" s="68" customFormat="1" ht="11.25" customHeight="1">
      <c r="A5" s="65"/>
      <c r="B5" s="69" t="s">
        <v>52</v>
      </c>
      <c r="C5" s="149"/>
      <c r="D5" s="149"/>
      <c r="E5" s="149"/>
      <c r="F5" s="145"/>
      <c r="G5" s="145"/>
      <c r="H5" s="145"/>
      <c r="I5" s="145"/>
      <c r="J5" s="70" t="s">
        <v>53</v>
      </c>
      <c r="K5" s="147"/>
    </row>
    <row r="6" spans="1:11" ht="18" customHeight="1">
      <c r="A6" s="71"/>
      <c r="B6" s="95">
        <v>432</v>
      </c>
      <c r="C6" s="95" t="s">
        <v>135</v>
      </c>
      <c r="D6" s="51" t="s">
        <v>35</v>
      </c>
      <c r="E6" s="51" t="s">
        <v>65</v>
      </c>
      <c r="F6" s="26">
        <v>5</v>
      </c>
      <c r="G6" s="26">
        <v>1</v>
      </c>
      <c r="H6" s="26">
        <v>1</v>
      </c>
      <c r="I6" s="26">
        <v>3</v>
      </c>
      <c r="J6" s="72">
        <f t="shared" ref="J6:J15" si="0">SUM(F6:I6)</f>
        <v>10</v>
      </c>
      <c r="K6" s="73">
        <f>RANK( J6, J$6:J$15,1)</f>
        <v>1</v>
      </c>
    </row>
    <row r="7" spans="1:11" ht="18" customHeight="1">
      <c r="A7" s="71"/>
      <c r="B7" s="111">
        <v>1957</v>
      </c>
      <c r="C7" s="111" t="s">
        <v>91</v>
      </c>
      <c r="D7" s="108" t="s">
        <v>35</v>
      </c>
      <c r="E7" s="108" t="s">
        <v>89</v>
      </c>
      <c r="F7" s="26">
        <v>4</v>
      </c>
      <c r="G7" s="26">
        <v>6</v>
      </c>
      <c r="H7" s="26">
        <v>2</v>
      </c>
      <c r="I7" s="26">
        <v>4</v>
      </c>
      <c r="J7" s="72">
        <f t="shared" si="0"/>
        <v>16</v>
      </c>
      <c r="K7" s="73">
        <f>RANK( J7, J$6:J$15,1)</f>
        <v>2</v>
      </c>
    </row>
    <row r="8" spans="1:11" ht="18" customHeight="1">
      <c r="A8" s="71"/>
      <c r="B8" s="111">
        <v>9939</v>
      </c>
      <c r="C8" s="111" t="s">
        <v>86</v>
      </c>
      <c r="D8" s="108" t="s">
        <v>35</v>
      </c>
      <c r="E8" s="108" t="s">
        <v>64</v>
      </c>
      <c r="F8" s="26">
        <v>2</v>
      </c>
      <c r="G8" s="26">
        <v>4</v>
      </c>
      <c r="H8" s="26">
        <v>7</v>
      </c>
      <c r="I8" s="26">
        <v>5</v>
      </c>
      <c r="J8" s="72">
        <f t="shared" si="0"/>
        <v>18</v>
      </c>
      <c r="K8" s="73">
        <f>RANK( J8, J$6:J$15,1)</f>
        <v>3</v>
      </c>
    </row>
    <row r="9" spans="1:11" ht="18" customHeight="1">
      <c r="A9" s="71"/>
      <c r="B9" s="111">
        <v>13131</v>
      </c>
      <c r="C9" s="111" t="s">
        <v>87</v>
      </c>
      <c r="D9" s="108" t="s">
        <v>35</v>
      </c>
      <c r="E9" s="108" t="s">
        <v>88</v>
      </c>
      <c r="F9" s="26">
        <v>9</v>
      </c>
      <c r="G9" s="26">
        <v>5</v>
      </c>
      <c r="H9" s="26">
        <v>4</v>
      </c>
      <c r="I9" s="26">
        <v>1</v>
      </c>
      <c r="J9" s="72">
        <f t="shared" si="0"/>
        <v>19</v>
      </c>
      <c r="K9" s="73">
        <f>RANK( J9, J$6:J$15,1)</f>
        <v>4</v>
      </c>
    </row>
    <row r="10" spans="1:11" ht="18" customHeight="1">
      <c r="A10" s="71"/>
      <c r="B10" s="111">
        <v>1717</v>
      </c>
      <c r="C10" s="111" t="s">
        <v>62</v>
      </c>
      <c r="D10" s="108" t="s">
        <v>35</v>
      </c>
      <c r="E10" s="108" t="s">
        <v>63</v>
      </c>
      <c r="F10" s="26">
        <v>3</v>
      </c>
      <c r="G10" s="26">
        <v>2</v>
      </c>
      <c r="H10" s="26">
        <v>5</v>
      </c>
      <c r="I10" s="26">
        <v>9</v>
      </c>
      <c r="J10" s="72">
        <f t="shared" si="0"/>
        <v>19</v>
      </c>
      <c r="K10" s="73">
        <v>5</v>
      </c>
    </row>
    <row r="11" spans="1:11" ht="18" customHeight="1">
      <c r="A11" s="71"/>
      <c r="B11" s="111">
        <v>7400</v>
      </c>
      <c r="C11" s="111" t="s">
        <v>136</v>
      </c>
      <c r="D11" s="108" t="s">
        <v>35</v>
      </c>
      <c r="E11" s="108" t="s">
        <v>90</v>
      </c>
      <c r="F11" s="26">
        <v>7</v>
      </c>
      <c r="G11" s="26">
        <v>3</v>
      </c>
      <c r="H11" s="26">
        <v>3</v>
      </c>
      <c r="I11" s="26">
        <v>6</v>
      </c>
      <c r="J11" s="72">
        <f t="shared" si="0"/>
        <v>19</v>
      </c>
      <c r="K11" s="73">
        <v>6</v>
      </c>
    </row>
    <row r="12" spans="1:11" ht="18" customHeight="1">
      <c r="A12" s="71"/>
      <c r="B12" s="111" t="s">
        <v>83</v>
      </c>
      <c r="C12" s="111" t="s">
        <v>84</v>
      </c>
      <c r="D12" s="108" t="s">
        <v>35</v>
      </c>
      <c r="E12" s="108" t="s">
        <v>85</v>
      </c>
      <c r="F12" s="26">
        <v>1</v>
      </c>
      <c r="G12" s="26">
        <v>7</v>
      </c>
      <c r="H12" s="26">
        <v>6</v>
      </c>
      <c r="I12" s="26">
        <v>7</v>
      </c>
      <c r="J12" s="72">
        <f t="shared" si="0"/>
        <v>21</v>
      </c>
      <c r="K12" s="73">
        <f>RANK( J12, J$6:J$15,1)</f>
        <v>7</v>
      </c>
    </row>
    <row r="13" spans="1:11" ht="18" customHeight="1">
      <c r="A13" s="71"/>
      <c r="B13" s="111">
        <v>2055</v>
      </c>
      <c r="C13" s="111" t="s">
        <v>33</v>
      </c>
      <c r="D13" s="108" t="s">
        <v>34</v>
      </c>
      <c r="E13" s="108" t="s">
        <v>57</v>
      </c>
      <c r="F13" s="26">
        <v>6</v>
      </c>
      <c r="G13" s="26">
        <v>10</v>
      </c>
      <c r="H13" s="26">
        <v>11</v>
      </c>
      <c r="I13" s="26">
        <v>2</v>
      </c>
      <c r="J13" s="72">
        <f t="shared" si="0"/>
        <v>29</v>
      </c>
      <c r="K13" s="73">
        <f>RANK( J13, J$6:J$15,1)</f>
        <v>8</v>
      </c>
    </row>
    <row r="14" spans="1:11" ht="18" customHeight="1">
      <c r="A14" s="71"/>
      <c r="B14" s="111">
        <v>9701</v>
      </c>
      <c r="C14" s="111" t="s">
        <v>134</v>
      </c>
      <c r="D14" s="108" t="s">
        <v>58</v>
      </c>
      <c r="E14" s="108" t="s">
        <v>59</v>
      </c>
      <c r="F14" s="26">
        <v>8</v>
      </c>
      <c r="G14" s="26">
        <v>8</v>
      </c>
      <c r="H14" s="26">
        <v>8</v>
      </c>
      <c r="I14" s="26">
        <v>8</v>
      </c>
      <c r="J14" s="72">
        <f t="shared" si="0"/>
        <v>32</v>
      </c>
      <c r="K14" s="73">
        <f>RANK( J14, J$6:J$15,1)</f>
        <v>9</v>
      </c>
    </row>
    <row r="15" spans="1:11" ht="18" customHeight="1">
      <c r="A15" s="71"/>
      <c r="B15" s="95">
        <v>2023</v>
      </c>
      <c r="C15" s="95" t="s">
        <v>60</v>
      </c>
      <c r="D15" s="51" t="s">
        <v>61</v>
      </c>
      <c r="E15" s="51" t="s">
        <v>39</v>
      </c>
      <c r="F15" s="26">
        <v>11</v>
      </c>
      <c r="G15" s="26">
        <v>11</v>
      </c>
      <c r="H15" s="26">
        <v>11</v>
      </c>
      <c r="I15" s="26">
        <v>11</v>
      </c>
      <c r="J15" s="72">
        <f t="shared" si="0"/>
        <v>44</v>
      </c>
      <c r="K15" s="73"/>
    </row>
    <row r="16" spans="1:11" s="105" customFormat="1" ht="18.75" customHeight="1">
      <c r="A16" s="99" t="s">
        <v>55</v>
      </c>
      <c r="B16" s="60"/>
      <c r="C16" s="60"/>
      <c r="D16" s="60"/>
      <c r="E16" s="60"/>
      <c r="F16" s="62"/>
      <c r="G16" s="62"/>
      <c r="H16" s="62"/>
      <c r="I16" s="62"/>
      <c r="J16" s="63"/>
      <c r="K16" s="64"/>
    </row>
    <row r="17" spans="1:11" s="68" customFormat="1" ht="11.25" customHeight="1">
      <c r="A17" s="74"/>
      <c r="B17" s="66" t="s">
        <v>44</v>
      </c>
      <c r="C17" s="148" t="s">
        <v>45</v>
      </c>
      <c r="D17" s="148" t="s">
        <v>46</v>
      </c>
      <c r="E17" s="148" t="s">
        <v>47</v>
      </c>
      <c r="F17" s="144" t="s">
        <v>48</v>
      </c>
      <c r="G17" s="144" t="s">
        <v>49</v>
      </c>
      <c r="H17" s="144" t="s">
        <v>130</v>
      </c>
      <c r="I17" s="144" t="s">
        <v>131</v>
      </c>
      <c r="J17" s="67" t="s">
        <v>50</v>
      </c>
      <c r="K17" s="146" t="s">
        <v>51</v>
      </c>
    </row>
    <row r="18" spans="1:11" s="68" customFormat="1" ht="11.25" customHeight="1">
      <c r="A18" s="74"/>
      <c r="B18" s="69" t="s">
        <v>52</v>
      </c>
      <c r="C18" s="149"/>
      <c r="D18" s="149"/>
      <c r="E18" s="149"/>
      <c r="F18" s="145"/>
      <c r="G18" s="145"/>
      <c r="H18" s="145"/>
      <c r="I18" s="145"/>
      <c r="J18" s="70" t="s">
        <v>53</v>
      </c>
      <c r="K18" s="147"/>
    </row>
    <row r="19" spans="1:11" ht="18" customHeight="1">
      <c r="A19" s="75"/>
      <c r="B19" s="97">
        <v>364</v>
      </c>
      <c r="C19" s="113" t="s">
        <v>137</v>
      </c>
      <c r="D19" s="112" t="s">
        <v>22</v>
      </c>
      <c r="E19" s="112" t="s">
        <v>66</v>
      </c>
      <c r="F19" s="26">
        <v>1</v>
      </c>
      <c r="G19" s="26">
        <v>2</v>
      </c>
      <c r="H19" s="26">
        <v>1</v>
      </c>
      <c r="I19" s="26">
        <v>1</v>
      </c>
      <c r="J19" s="72">
        <f>SUM(F19:I19)</f>
        <v>5</v>
      </c>
      <c r="K19" s="73">
        <f>RANK( J19, J$19:J$21,1)</f>
        <v>1</v>
      </c>
    </row>
    <row r="20" spans="1:11" ht="18" customHeight="1">
      <c r="A20" s="75"/>
      <c r="B20" s="96">
        <v>4004</v>
      </c>
      <c r="C20" s="133" t="s">
        <v>138</v>
      </c>
      <c r="D20" s="134" t="s">
        <v>32</v>
      </c>
      <c r="E20" s="134" t="s">
        <v>36</v>
      </c>
      <c r="F20" s="26">
        <v>2</v>
      </c>
      <c r="G20" s="26">
        <v>1</v>
      </c>
      <c r="H20" s="26">
        <v>2</v>
      </c>
      <c r="I20" s="26">
        <v>2</v>
      </c>
      <c r="J20" s="72">
        <f>SUM(F20:I20)</f>
        <v>7</v>
      </c>
      <c r="K20" s="73">
        <f>RANK( J20, J$19:J$21,1)</f>
        <v>2</v>
      </c>
    </row>
    <row r="21" spans="1:11" ht="18" customHeight="1">
      <c r="A21" s="75"/>
      <c r="B21" s="97">
        <v>28001</v>
      </c>
      <c r="C21" s="98" t="s">
        <v>92</v>
      </c>
      <c r="D21" s="9" t="s">
        <v>93</v>
      </c>
      <c r="E21" s="9" t="s">
        <v>94</v>
      </c>
      <c r="F21" s="26">
        <v>3</v>
      </c>
      <c r="G21" s="26">
        <v>3</v>
      </c>
      <c r="H21" s="26">
        <v>3</v>
      </c>
      <c r="I21" s="26">
        <v>3</v>
      </c>
      <c r="J21" s="72">
        <f>SUM(F21:I21)</f>
        <v>12</v>
      </c>
      <c r="K21" s="73">
        <f>RANK( J21, J$19:J$21,1)</f>
        <v>3</v>
      </c>
    </row>
    <row r="22" spans="1:11" s="105" customFormat="1" ht="18.75" customHeight="1">
      <c r="A22" s="99" t="s">
        <v>56</v>
      </c>
      <c r="B22" s="60"/>
      <c r="C22" s="60"/>
      <c r="D22" s="60"/>
      <c r="E22" s="60"/>
      <c r="F22" s="62"/>
      <c r="G22" s="62"/>
      <c r="H22" s="62"/>
      <c r="I22" s="62"/>
      <c r="J22" s="63"/>
      <c r="K22" s="64"/>
    </row>
    <row r="23" spans="1:11" s="68" customFormat="1" ht="11.25" customHeight="1">
      <c r="A23" s="74"/>
      <c r="B23" s="66" t="s">
        <v>44</v>
      </c>
      <c r="C23" s="148" t="s">
        <v>45</v>
      </c>
      <c r="D23" s="148" t="s">
        <v>46</v>
      </c>
      <c r="E23" s="148" t="s">
        <v>47</v>
      </c>
      <c r="F23" s="144" t="s">
        <v>48</v>
      </c>
      <c r="G23" s="144" t="s">
        <v>49</v>
      </c>
      <c r="H23" s="144" t="s">
        <v>130</v>
      </c>
      <c r="I23" s="144" t="s">
        <v>131</v>
      </c>
      <c r="J23" s="67" t="s">
        <v>50</v>
      </c>
      <c r="K23" s="146" t="s">
        <v>51</v>
      </c>
    </row>
    <row r="24" spans="1:11" s="68" customFormat="1" ht="11.25" customHeight="1">
      <c r="A24" s="74"/>
      <c r="B24" s="69" t="s">
        <v>52</v>
      </c>
      <c r="C24" s="149"/>
      <c r="D24" s="149"/>
      <c r="E24" s="149"/>
      <c r="F24" s="145"/>
      <c r="G24" s="145"/>
      <c r="H24" s="145"/>
      <c r="I24" s="145"/>
      <c r="J24" s="70" t="s">
        <v>53</v>
      </c>
      <c r="K24" s="147"/>
    </row>
    <row r="25" spans="1:11" ht="18" customHeight="1">
      <c r="A25" s="75"/>
      <c r="B25" s="97">
        <v>965</v>
      </c>
      <c r="C25" s="98" t="s">
        <v>74</v>
      </c>
      <c r="D25" s="9" t="s">
        <v>38</v>
      </c>
      <c r="E25" s="9" t="s">
        <v>99</v>
      </c>
      <c r="F25" s="26">
        <v>1</v>
      </c>
      <c r="G25" s="26">
        <v>1</v>
      </c>
      <c r="H25" s="26">
        <v>1</v>
      </c>
      <c r="I25" s="26">
        <v>1</v>
      </c>
      <c r="J25" s="72">
        <f t="shared" ref="J25:J36" si="1">SUM(F25:I25)</f>
        <v>4</v>
      </c>
      <c r="K25" s="73">
        <f t="shared" ref="K25:K31" si="2">RANK( J25, J$25:J$36,1)</f>
        <v>1</v>
      </c>
    </row>
    <row r="26" spans="1:11" ht="18" customHeight="1">
      <c r="A26" s="75"/>
      <c r="B26" s="97">
        <v>508</v>
      </c>
      <c r="C26" s="98" t="s">
        <v>25</v>
      </c>
      <c r="D26" s="9" t="s">
        <v>24</v>
      </c>
      <c r="E26" s="9" t="s">
        <v>70</v>
      </c>
      <c r="F26" s="26">
        <v>2</v>
      </c>
      <c r="G26" s="26">
        <v>2</v>
      </c>
      <c r="H26" s="26">
        <v>2</v>
      </c>
      <c r="I26" s="26">
        <v>5</v>
      </c>
      <c r="J26" s="72">
        <f t="shared" si="1"/>
        <v>11</v>
      </c>
      <c r="K26" s="73">
        <f t="shared" si="2"/>
        <v>2</v>
      </c>
    </row>
    <row r="27" spans="1:11" ht="18" customHeight="1">
      <c r="A27" s="75"/>
      <c r="B27" s="97">
        <v>10101</v>
      </c>
      <c r="C27" s="98" t="s">
        <v>100</v>
      </c>
      <c r="D27" s="9" t="s">
        <v>24</v>
      </c>
      <c r="E27" s="9" t="s">
        <v>97</v>
      </c>
      <c r="F27" s="26">
        <v>4</v>
      </c>
      <c r="G27" s="26">
        <v>3</v>
      </c>
      <c r="H27" s="26">
        <v>4</v>
      </c>
      <c r="I27" s="26">
        <v>4</v>
      </c>
      <c r="J27" s="72">
        <f t="shared" si="1"/>
        <v>15</v>
      </c>
      <c r="K27" s="73">
        <f t="shared" si="2"/>
        <v>3</v>
      </c>
    </row>
    <row r="28" spans="1:11" ht="18" customHeight="1">
      <c r="A28" s="75"/>
      <c r="B28" s="97">
        <v>1010</v>
      </c>
      <c r="C28" s="98" t="s">
        <v>72</v>
      </c>
      <c r="D28" s="9" t="s">
        <v>24</v>
      </c>
      <c r="E28" s="9" t="s">
        <v>30</v>
      </c>
      <c r="F28" s="26">
        <v>3</v>
      </c>
      <c r="G28" s="26">
        <v>5</v>
      </c>
      <c r="H28" s="26">
        <v>3</v>
      </c>
      <c r="I28" s="26">
        <v>9</v>
      </c>
      <c r="J28" s="72">
        <f t="shared" si="1"/>
        <v>20</v>
      </c>
      <c r="K28" s="73">
        <f t="shared" si="2"/>
        <v>4</v>
      </c>
    </row>
    <row r="29" spans="1:11" ht="18" customHeight="1">
      <c r="A29" s="75"/>
      <c r="B29" s="97">
        <v>1955</v>
      </c>
      <c r="C29" s="98" t="s">
        <v>68</v>
      </c>
      <c r="D29" s="9" t="s">
        <v>23</v>
      </c>
      <c r="E29" s="9" t="s">
        <v>79</v>
      </c>
      <c r="F29" s="136">
        <v>5.5</v>
      </c>
      <c r="G29" s="26">
        <v>4</v>
      </c>
      <c r="H29" s="26">
        <v>5</v>
      </c>
      <c r="I29" s="26">
        <v>8</v>
      </c>
      <c r="J29" s="137">
        <f t="shared" si="1"/>
        <v>22.5</v>
      </c>
      <c r="K29" s="73">
        <f t="shared" si="2"/>
        <v>5</v>
      </c>
    </row>
    <row r="30" spans="1:11" ht="18" customHeight="1">
      <c r="A30" s="75"/>
      <c r="B30" s="97">
        <v>1979</v>
      </c>
      <c r="C30" s="98" t="s">
        <v>139</v>
      </c>
      <c r="D30" s="9" t="s">
        <v>37</v>
      </c>
      <c r="E30" s="9" t="s">
        <v>29</v>
      </c>
      <c r="F30" s="136">
        <v>5.5</v>
      </c>
      <c r="G30" s="26">
        <v>7</v>
      </c>
      <c r="H30" s="26">
        <v>7</v>
      </c>
      <c r="I30" s="26">
        <v>7</v>
      </c>
      <c r="J30" s="137">
        <f t="shared" si="1"/>
        <v>26.5</v>
      </c>
      <c r="K30" s="73">
        <f t="shared" si="2"/>
        <v>6</v>
      </c>
    </row>
    <row r="31" spans="1:11" ht="18" customHeight="1">
      <c r="A31" s="75"/>
      <c r="B31" s="97">
        <v>1101</v>
      </c>
      <c r="C31" s="98" t="s">
        <v>143</v>
      </c>
      <c r="D31" s="9" t="s">
        <v>38</v>
      </c>
      <c r="E31" s="9" t="s">
        <v>73</v>
      </c>
      <c r="F31" s="26">
        <v>8</v>
      </c>
      <c r="G31" s="26">
        <v>9</v>
      </c>
      <c r="H31" s="26">
        <v>9</v>
      </c>
      <c r="I31" s="26">
        <v>2</v>
      </c>
      <c r="J31" s="72">
        <f t="shared" si="1"/>
        <v>28</v>
      </c>
      <c r="K31" s="73">
        <f t="shared" si="2"/>
        <v>7</v>
      </c>
    </row>
    <row r="32" spans="1:11" ht="18" customHeight="1">
      <c r="A32" s="75"/>
      <c r="B32" s="97">
        <v>1582</v>
      </c>
      <c r="C32" s="98" t="s">
        <v>142</v>
      </c>
      <c r="D32" s="9" t="s">
        <v>24</v>
      </c>
      <c r="E32" s="9" t="s">
        <v>71</v>
      </c>
      <c r="F32" s="26">
        <v>7</v>
      </c>
      <c r="G32" s="26">
        <v>8</v>
      </c>
      <c r="H32" s="26">
        <v>10</v>
      </c>
      <c r="I32" s="26">
        <v>3</v>
      </c>
      <c r="J32" s="72">
        <f t="shared" si="1"/>
        <v>28</v>
      </c>
      <c r="K32" s="73">
        <v>8</v>
      </c>
    </row>
    <row r="33" spans="1:11" ht="18" customHeight="1">
      <c r="A33" s="75"/>
      <c r="B33" s="97">
        <v>1014</v>
      </c>
      <c r="C33" s="98" t="s">
        <v>141</v>
      </c>
      <c r="D33" s="9" t="s">
        <v>24</v>
      </c>
      <c r="E33" s="9" t="s">
        <v>69</v>
      </c>
      <c r="F33" s="26">
        <v>10</v>
      </c>
      <c r="G33" s="26">
        <v>6</v>
      </c>
      <c r="H33" s="26">
        <v>6</v>
      </c>
      <c r="I33" s="26">
        <v>6</v>
      </c>
      <c r="J33" s="72">
        <f t="shared" si="1"/>
        <v>28</v>
      </c>
      <c r="K33" s="73">
        <v>9</v>
      </c>
    </row>
    <row r="34" spans="1:11" ht="18" customHeight="1">
      <c r="A34" s="75"/>
      <c r="B34" s="97">
        <v>10105</v>
      </c>
      <c r="C34" s="98" t="s">
        <v>140</v>
      </c>
      <c r="D34" s="9" t="s">
        <v>24</v>
      </c>
      <c r="E34" s="9" t="s">
        <v>67</v>
      </c>
      <c r="F34" s="26">
        <v>9</v>
      </c>
      <c r="G34" s="26">
        <v>13</v>
      </c>
      <c r="H34" s="26">
        <v>8</v>
      </c>
      <c r="I34" s="26">
        <v>10</v>
      </c>
      <c r="J34" s="72">
        <f t="shared" si="1"/>
        <v>40</v>
      </c>
      <c r="K34" s="73">
        <f>RANK( J34, J$25:J$36,1)</f>
        <v>10</v>
      </c>
    </row>
    <row r="35" spans="1:11" ht="18" customHeight="1">
      <c r="A35" s="75"/>
      <c r="B35" s="97">
        <v>1775</v>
      </c>
      <c r="C35" s="98" t="s">
        <v>95</v>
      </c>
      <c r="D35" s="9" t="s">
        <v>23</v>
      </c>
      <c r="E35" s="9" t="s">
        <v>96</v>
      </c>
      <c r="F35" s="26">
        <v>12</v>
      </c>
      <c r="G35" s="26">
        <v>10</v>
      </c>
      <c r="H35" s="26">
        <v>11</v>
      </c>
      <c r="I35" s="26">
        <v>12</v>
      </c>
      <c r="J35" s="72">
        <f t="shared" si="1"/>
        <v>45</v>
      </c>
      <c r="K35" s="73">
        <f>RANK( J35, J$25:J$36,1)</f>
        <v>11</v>
      </c>
    </row>
    <row r="36" spans="1:11" ht="18" customHeight="1">
      <c r="A36" s="75"/>
      <c r="B36" s="97">
        <v>700007</v>
      </c>
      <c r="C36" s="98" t="s">
        <v>144</v>
      </c>
      <c r="D36" s="9" t="s">
        <v>38</v>
      </c>
      <c r="E36" s="9" t="s">
        <v>98</v>
      </c>
      <c r="F36" s="26">
        <v>11</v>
      </c>
      <c r="G36" s="26">
        <v>13</v>
      </c>
      <c r="H36" s="26">
        <v>13</v>
      </c>
      <c r="I36" s="26">
        <v>11</v>
      </c>
      <c r="J36" s="72">
        <f t="shared" si="1"/>
        <v>48</v>
      </c>
      <c r="K36" s="73">
        <f>RANK( J36, J$25:J$36,1)</f>
        <v>12</v>
      </c>
    </row>
    <row r="37" spans="1:11" s="105" customFormat="1" ht="18" customHeight="1">
      <c r="A37" s="99" t="s">
        <v>19</v>
      </c>
      <c r="B37" s="60"/>
      <c r="C37" s="60"/>
      <c r="D37" s="60"/>
      <c r="E37" s="60"/>
      <c r="F37" s="62"/>
      <c r="G37" s="62"/>
      <c r="H37" s="62"/>
      <c r="I37" s="62"/>
      <c r="J37" s="63"/>
      <c r="K37" s="64"/>
    </row>
    <row r="38" spans="1:11" s="68" customFormat="1" ht="11.25" customHeight="1">
      <c r="A38" s="74"/>
      <c r="B38" s="66" t="s">
        <v>44</v>
      </c>
      <c r="C38" s="148" t="s">
        <v>45</v>
      </c>
      <c r="D38" s="148" t="s">
        <v>46</v>
      </c>
      <c r="E38" s="148" t="s">
        <v>47</v>
      </c>
      <c r="F38" s="144" t="s">
        <v>48</v>
      </c>
      <c r="G38" s="144" t="s">
        <v>49</v>
      </c>
      <c r="H38" s="144" t="s">
        <v>130</v>
      </c>
      <c r="I38" s="144" t="s">
        <v>131</v>
      </c>
      <c r="J38" s="67" t="s">
        <v>50</v>
      </c>
      <c r="K38" s="146" t="s">
        <v>51</v>
      </c>
    </row>
    <row r="39" spans="1:11" s="68" customFormat="1" ht="11.25" customHeight="1">
      <c r="A39" s="74"/>
      <c r="B39" s="69" t="s">
        <v>52</v>
      </c>
      <c r="C39" s="149"/>
      <c r="D39" s="149"/>
      <c r="E39" s="149"/>
      <c r="F39" s="145"/>
      <c r="G39" s="145"/>
      <c r="H39" s="145"/>
      <c r="I39" s="145"/>
      <c r="J39" s="70" t="s">
        <v>53</v>
      </c>
      <c r="K39" s="147"/>
    </row>
    <row r="40" spans="1:11" ht="18" customHeight="1">
      <c r="A40" s="75"/>
      <c r="B40" s="96">
        <v>2901</v>
      </c>
      <c r="C40" s="96" t="s">
        <v>148</v>
      </c>
      <c r="D40" s="87" t="s">
        <v>31</v>
      </c>
      <c r="E40" s="9" t="s">
        <v>80</v>
      </c>
      <c r="F40" s="26">
        <v>1</v>
      </c>
      <c r="G40" s="26">
        <v>2</v>
      </c>
      <c r="H40" s="26">
        <v>1</v>
      </c>
      <c r="I40" s="26">
        <v>2</v>
      </c>
      <c r="J40" s="72">
        <f>SUM(F40:I40)</f>
        <v>6</v>
      </c>
      <c r="K40" s="73">
        <f>RANK( J40, J$40:J$44,1)</f>
        <v>1</v>
      </c>
    </row>
    <row r="41" spans="1:11" ht="18" customHeight="1">
      <c r="A41" s="75"/>
      <c r="B41" s="96">
        <v>3939</v>
      </c>
      <c r="C41" s="96" t="s">
        <v>146</v>
      </c>
      <c r="D41" s="87" t="s">
        <v>28</v>
      </c>
      <c r="E41" s="9" t="s">
        <v>101</v>
      </c>
      <c r="F41" s="26">
        <v>3</v>
      </c>
      <c r="G41" s="26">
        <v>1</v>
      </c>
      <c r="H41" s="26">
        <v>4</v>
      </c>
      <c r="I41" s="26">
        <v>4</v>
      </c>
      <c r="J41" s="72">
        <f>SUM(F41:I41)</f>
        <v>12</v>
      </c>
      <c r="K41" s="73">
        <f>RANK( J41, J$40:J$44,1)</f>
        <v>2</v>
      </c>
    </row>
    <row r="42" spans="1:11" ht="18" customHeight="1">
      <c r="A42" s="75"/>
      <c r="B42" s="96" t="s">
        <v>27</v>
      </c>
      <c r="C42" s="96" t="s">
        <v>145</v>
      </c>
      <c r="D42" s="87" t="s">
        <v>26</v>
      </c>
      <c r="E42" s="9" t="s">
        <v>40</v>
      </c>
      <c r="F42" s="26">
        <v>2</v>
      </c>
      <c r="G42" s="26">
        <v>4</v>
      </c>
      <c r="H42" s="26">
        <v>6</v>
      </c>
      <c r="I42" s="26">
        <v>1</v>
      </c>
      <c r="J42" s="72">
        <f>SUM(F42:I42)</f>
        <v>13</v>
      </c>
      <c r="K42" s="73">
        <f>RANK( J42, J$40:J$44,1)</f>
        <v>3</v>
      </c>
    </row>
    <row r="43" spans="1:11" ht="18" customHeight="1">
      <c r="A43" s="75"/>
      <c r="B43" s="96">
        <v>275</v>
      </c>
      <c r="C43" s="96" t="s">
        <v>104</v>
      </c>
      <c r="D43" s="87" t="s">
        <v>75</v>
      </c>
      <c r="E43" s="9" t="s">
        <v>76</v>
      </c>
      <c r="F43" s="26">
        <v>4</v>
      </c>
      <c r="G43" s="26">
        <v>3</v>
      </c>
      <c r="H43" s="26">
        <v>3</v>
      </c>
      <c r="I43" s="26">
        <v>5</v>
      </c>
      <c r="J43" s="72">
        <f>SUM(F43:I43)</f>
        <v>15</v>
      </c>
      <c r="K43" s="73">
        <f>RANK( J43, J$40:J$44,1)</f>
        <v>4</v>
      </c>
    </row>
    <row r="44" spans="1:11" ht="18" customHeight="1">
      <c r="A44" s="75"/>
      <c r="B44" s="96">
        <v>4081</v>
      </c>
      <c r="C44" s="96" t="s">
        <v>147</v>
      </c>
      <c r="D44" s="87" t="s">
        <v>102</v>
      </c>
      <c r="E44" s="9" t="s">
        <v>103</v>
      </c>
      <c r="F44" s="26">
        <v>6</v>
      </c>
      <c r="G44" s="26">
        <v>6</v>
      </c>
      <c r="H44" s="26">
        <v>2</v>
      </c>
      <c r="I44" s="26">
        <v>3</v>
      </c>
      <c r="J44" s="72">
        <f>SUM(F44:I44)</f>
        <v>17</v>
      </c>
      <c r="K44" s="73">
        <f>RANK( J44, J$40:J$44,1)</f>
        <v>5</v>
      </c>
    </row>
    <row r="45" spans="1:11" s="105" customFormat="1" ht="18.75" customHeight="1">
      <c r="A45" s="99" t="s">
        <v>20</v>
      </c>
      <c r="B45" s="60"/>
      <c r="C45" s="60"/>
      <c r="D45" s="60"/>
      <c r="E45" s="60"/>
      <c r="F45" s="62"/>
      <c r="G45" s="62"/>
      <c r="H45" s="62"/>
      <c r="I45" s="62"/>
      <c r="J45" s="63"/>
      <c r="K45" s="64"/>
    </row>
    <row r="46" spans="1:11" s="68" customFormat="1" ht="11.25" customHeight="1">
      <c r="A46" s="76"/>
      <c r="B46" s="66" t="s">
        <v>44</v>
      </c>
      <c r="C46" s="148" t="s">
        <v>45</v>
      </c>
      <c r="D46" s="148" t="s">
        <v>46</v>
      </c>
      <c r="E46" s="148" t="s">
        <v>47</v>
      </c>
      <c r="F46" s="144" t="s">
        <v>48</v>
      </c>
      <c r="G46" s="144" t="s">
        <v>49</v>
      </c>
      <c r="H46" s="144" t="s">
        <v>130</v>
      </c>
      <c r="I46" s="144" t="s">
        <v>131</v>
      </c>
      <c r="J46" s="67" t="s">
        <v>50</v>
      </c>
      <c r="K46" s="146" t="s">
        <v>51</v>
      </c>
    </row>
    <row r="47" spans="1:11" s="68" customFormat="1" ht="11.25" customHeight="1">
      <c r="A47" s="76"/>
      <c r="B47" s="69" t="s">
        <v>52</v>
      </c>
      <c r="C47" s="149"/>
      <c r="D47" s="149"/>
      <c r="E47" s="149"/>
      <c r="F47" s="145"/>
      <c r="G47" s="145"/>
      <c r="H47" s="145"/>
      <c r="I47" s="145"/>
      <c r="J47" s="70" t="s">
        <v>53</v>
      </c>
      <c r="K47" s="147"/>
    </row>
    <row r="48" spans="1:11" s="68" customFormat="1" ht="18" customHeight="1">
      <c r="A48" s="76"/>
      <c r="B48" s="96">
        <v>348</v>
      </c>
      <c r="C48" s="96" t="s">
        <v>149</v>
      </c>
      <c r="D48" s="87" t="s">
        <v>105</v>
      </c>
      <c r="E48" s="9" t="s">
        <v>106</v>
      </c>
      <c r="F48" s="26">
        <v>1</v>
      </c>
      <c r="G48" s="26">
        <v>3</v>
      </c>
      <c r="H48" s="26">
        <v>1</v>
      </c>
      <c r="I48" s="26">
        <v>1</v>
      </c>
      <c r="J48" s="72">
        <f t="shared" ref="J48:J57" si="3">SUM(F48:I48)</f>
        <v>6</v>
      </c>
      <c r="K48" s="73">
        <f>RANK( J48, J$48:J$57,1)</f>
        <v>1</v>
      </c>
    </row>
    <row r="49" spans="1:14" s="68" customFormat="1" ht="18" customHeight="1">
      <c r="A49" s="77"/>
      <c r="B49" s="97">
        <v>351</v>
      </c>
      <c r="C49" s="98" t="s">
        <v>152</v>
      </c>
      <c r="D49" s="9" t="s">
        <v>78</v>
      </c>
      <c r="E49" s="9" t="s">
        <v>124</v>
      </c>
      <c r="F49" s="26">
        <v>2</v>
      </c>
      <c r="G49" s="26">
        <v>1</v>
      </c>
      <c r="H49" s="26">
        <v>2</v>
      </c>
      <c r="I49" s="26">
        <v>3</v>
      </c>
      <c r="J49" s="72">
        <f t="shared" si="3"/>
        <v>8</v>
      </c>
      <c r="K49" s="73">
        <f>RANK( J49, J$48:J$57,1)</f>
        <v>2</v>
      </c>
    </row>
    <row r="50" spans="1:14" s="68" customFormat="1" ht="18" customHeight="1">
      <c r="A50" s="77"/>
      <c r="B50" s="97">
        <v>878</v>
      </c>
      <c r="C50" s="98" t="s">
        <v>151</v>
      </c>
      <c r="D50" s="9" t="s">
        <v>122</v>
      </c>
      <c r="E50" s="9" t="s">
        <v>123</v>
      </c>
      <c r="F50" s="26">
        <v>4</v>
      </c>
      <c r="G50" s="26">
        <v>4</v>
      </c>
      <c r="H50" s="26">
        <v>3</v>
      </c>
      <c r="I50" s="26">
        <v>2</v>
      </c>
      <c r="J50" s="72">
        <f t="shared" si="3"/>
        <v>13</v>
      </c>
      <c r="K50" s="73">
        <f>RANK( J50, J$48:J$57,1)</f>
        <v>3</v>
      </c>
    </row>
    <row r="51" spans="1:14" s="68" customFormat="1" ht="18" customHeight="1">
      <c r="A51" s="77"/>
      <c r="B51" s="97">
        <v>9101</v>
      </c>
      <c r="C51" s="98" t="s">
        <v>150</v>
      </c>
      <c r="D51" s="9" t="s">
        <v>77</v>
      </c>
      <c r="E51" s="9" t="s">
        <v>43</v>
      </c>
      <c r="F51" s="26">
        <v>3</v>
      </c>
      <c r="G51" s="26">
        <v>2</v>
      </c>
      <c r="H51" s="26">
        <v>4</v>
      </c>
      <c r="I51" s="26">
        <v>4</v>
      </c>
      <c r="J51" s="72">
        <f t="shared" si="3"/>
        <v>13</v>
      </c>
      <c r="K51" s="73">
        <v>4</v>
      </c>
    </row>
    <row r="52" spans="1:14" s="68" customFormat="1" ht="18" customHeight="1">
      <c r="A52" s="77"/>
      <c r="B52" s="96">
        <v>1267</v>
      </c>
      <c r="C52" s="96" t="s">
        <v>112</v>
      </c>
      <c r="D52" s="87" t="s">
        <v>108</v>
      </c>
      <c r="E52" s="9" t="s">
        <v>113</v>
      </c>
      <c r="F52" s="26">
        <v>7</v>
      </c>
      <c r="G52" s="26">
        <v>5</v>
      </c>
      <c r="H52" s="26">
        <v>6</v>
      </c>
      <c r="I52" s="26">
        <v>5</v>
      </c>
      <c r="J52" s="72">
        <f t="shared" si="3"/>
        <v>23</v>
      </c>
      <c r="K52" s="73">
        <f>RANK( J52, J$48:J$57,1)</f>
        <v>5</v>
      </c>
    </row>
    <row r="53" spans="1:14" s="68" customFormat="1" ht="18" customHeight="1">
      <c r="A53" s="77"/>
      <c r="B53" s="96">
        <v>1266</v>
      </c>
      <c r="C53" s="96" t="s">
        <v>110</v>
      </c>
      <c r="D53" s="87" t="s">
        <v>108</v>
      </c>
      <c r="E53" s="9" t="s">
        <v>111</v>
      </c>
      <c r="F53" s="26">
        <v>9</v>
      </c>
      <c r="G53" s="26">
        <v>6</v>
      </c>
      <c r="H53" s="26">
        <v>7</v>
      </c>
      <c r="I53" s="26">
        <v>7</v>
      </c>
      <c r="J53" s="72">
        <f t="shared" si="3"/>
        <v>29</v>
      </c>
      <c r="K53" s="73">
        <f>RANK( J53, J$48:J$57,1)</f>
        <v>6</v>
      </c>
    </row>
    <row r="54" spans="1:14" s="68" customFormat="1" ht="18" customHeight="1">
      <c r="A54" s="77"/>
      <c r="B54" s="96">
        <v>1265</v>
      </c>
      <c r="C54" s="96" t="s">
        <v>107</v>
      </c>
      <c r="D54" s="87" t="s">
        <v>108</v>
      </c>
      <c r="E54" s="9" t="s">
        <v>109</v>
      </c>
      <c r="F54" s="26">
        <v>6</v>
      </c>
      <c r="G54" s="26">
        <v>8</v>
      </c>
      <c r="H54" s="26">
        <v>10</v>
      </c>
      <c r="I54" s="26">
        <v>6</v>
      </c>
      <c r="J54" s="72">
        <f t="shared" si="3"/>
        <v>30</v>
      </c>
      <c r="K54" s="73">
        <f>RANK( J54, J$48:J$57,1)</f>
        <v>7</v>
      </c>
    </row>
    <row r="55" spans="1:14" s="68" customFormat="1" ht="18" customHeight="1">
      <c r="A55" s="77"/>
      <c r="B55" s="96">
        <v>801</v>
      </c>
      <c r="C55" s="96" t="s">
        <v>116</v>
      </c>
      <c r="D55" s="87" t="s">
        <v>117</v>
      </c>
      <c r="E55" s="9" t="s">
        <v>118</v>
      </c>
      <c r="F55" s="26">
        <v>5</v>
      </c>
      <c r="G55" s="26">
        <v>10</v>
      </c>
      <c r="H55" s="26">
        <v>5</v>
      </c>
      <c r="I55" s="26">
        <v>11</v>
      </c>
      <c r="J55" s="72">
        <f t="shared" si="3"/>
        <v>31</v>
      </c>
      <c r="K55" s="73">
        <f>RANK( J55, J$48:J$57,1)</f>
        <v>8</v>
      </c>
    </row>
    <row r="56" spans="1:14" s="68" customFormat="1" ht="18" customHeight="1">
      <c r="A56" s="77"/>
      <c r="B56" s="97">
        <v>1555</v>
      </c>
      <c r="C56" s="98" t="s">
        <v>119</v>
      </c>
      <c r="D56" s="9" t="s">
        <v>120</v>
      </c>
      <c r="E56" s="9" t="s">
        <v>121</v>
      </c>
      <c r="F56" s="26">
        <v>8</v>
      </c>
      <c r="G56" s="26">
        <v>7</v>
      </c>
      <c r="H56" s="26">
        <v>10</v>
      </c>
      <c r="I56" s="26">
        <v>11</v>
      </c>
      <c r="J56" s="72">
        <f t="shared" si="3"/>
        <v>36</v>
      </c>
      <c r="K56" s="73">
        <f>RANK( J56, J$48:J$57,1)</f>
        <v>9</v>
      </c>
    </row>
    <row r="57" spans="1:14" s="68" customFormat="1" ht="18" customHeight="1">
      <c r="A57" s="77"/>
      <c r="B57" s="96">
        <v>1268</v>
      </c>
      <c r="C57" s="96" t="s">
        <v>114</v>
      </c>
      <c r="D57" s="87" t="s">
        <v>108</v>
      </c>
      <c r="E57" s="9" t="s">
        <v>115</v>
      </c>
      <c r="F57" s="26">
        <v>11</v>
      </c>
      <c r="G57" s="26">
        <v>11</v>
      </c>
      <c r="H57" s="26">
        <v>11</v>
      </c>
      <c r="I57" s="26">
        <v>11</v>
      </c>
      <c r="J57" s="72">
        <f t="shared" si="3"/>
        <v>44</v>
      </c>
      <c r="K57" s="73"/>
    </row>
    <row r="58" spans="1:14" s="105" customFormat="1" ht="18.75" customHeight="1">
      <c r="A58" s="104" t="s">
        <v>42</v>
      </c>
      <c r="B58" s="60"/>
      <c r="C58" s="60"/>
      <c r="D58" s="60"/>
      <c r="E58" s="60"/>
      <c r="F58" s="62"/>
      <c r="G58" s="62"/>
      <c r="H58" s="62"/>
      <c r="I58" s="62"/>
      <c r="J58" s="63"/>
      <c r="K58" s="64"/>
    </row>
    <row r="59" spans="1:14" s="68" customFormat="1" ht="11.25" customHeight="1">
      <c r="A59" s="76"/>
      <c r="B59" s="66" t="s">
        <v>44</v>
      </c>
      <c r="C59" s="148" t="s">
        <v>45</v>
      </c>
      <c r="D59" s="148" t="s">
        <v>46</v>
      </c>
      <c r="E59" s="148" t="s">
        <v>47</v>
      </c>
      <c r="F59" s="144" t="s">
        <v>48</v>
      </c>
      <c r="G59" s="144" t="s">
        <v>49</v>
      </c>
      <c r="H59" s="144" t="s">
        <v>130</v>
      </c>
      <c r="I59" s="144" t="s">
        <v>131</v>
      </c>
      <c r="J59" s="67" t="s">
        <v>50</v>
      </c>
      <c r="K59" s="146" t="s">
        <v>51</v>
      </c>
    </row>
    <row r="60" spans="1:14" s="68" customFormat="1" ht="11.25" customHeight="1">
      <c r="A60" s="76"/>
      <c r="B60" s="69" t="s">
        <v>52</v>
      </c>
      <c r="C60" s="149"/>
      <c r="D60" s="149"/>
      <c r="E60" s="149"/>
      <c r="F60" s="145"/>
      <c r="G60" s="145"/>
      <c r="H60" s="145"/>
      <c r="I60" s="145"/>
      <c r="J60" s="70" t="s">
        <v>53</v>
      </c>
      <c r="K60" s="147"/>
    </row>
    <row r="61" spans="1:14" s="68" customFormat="1" ht="18" customHeight="1">
      <c r="A61" s="76"/>
      <c r="B61" s="97">
        <v>1611</v>
      </c>
      <c r="C61" s="132" t="s">
        <v>125</v>
      </c>
      <c r="D61" s="9" t="s">
        <v>126</v>
      </c>
      <c r="E61" s="9" t="s">
        <v>127</v>
      </c>
      <c r="F61" s="26">
        <v>1</v>
      </c>
      <c r="G61" s="26">
        <v>1</v>
      </c>
      <c r="H61" s="26">
        <v>1</v>
      </c>
      <c r="I61" s="26"/>
      <c r="J61" s="72">
        <f>SUM(F61:I61)</f>
        <v>3</v>
      </c>
      <c r="K61" s="73">
        <f>RANK( J61, J$61:J$61,1)</f>
        <v>1</v>
      </c>
    </row>
    <row r="62" spans="1:14" s="68" customFormat="1" ht="17.100000000000001" customHeight="1">
      <c r="A62" s="77"/>
      <c r="B62" s="46"/>
      <c r="C62" s="79"/>
      <c r="D62" s="79"/>
      <c r="E62" s="79"/>
      <c r="F62" s="28"/>
      <c r="G62" s="28"/>
      <c r="H62" s="28"/>
      <c r="I62" s="28"/>
      <c r="J62" s="80"/>
      <c r="K62" s="81"/>
    </row>
    <row r="63" spans="1:14">
      <c r="A63" s="2"/>
      <c r="C63" s="78" t="s">
        <v>21</v>
      </c>
      <c r="F63" s="106" t="s">
        <v>16</v>
      </c>
      <c r="G63" s="22"/>
      <c r="H63" s="22"/>
      <c r="I63" s="16"/>
      <c r="J63" s="17"/>
      <c r="K63" s="18"/>
      <c r="L63" s="18"/>
      <c r="M63" s="18"/>
      <c r="N63" s="28"/>
    </row>
    <row r="64" spans="1:14">
      <c r="A64" s="2"/>
      <c r="B64" s="23"/>
      <c r="C64" s="23"/>
      <c r="D64" s="23"/>
      <c r="F64" s="18" t="s">
        <v>164</v>
      </c>
      <c r="G64" s="30"/>
      <c r="H64" s="30"/>
      <c r="I64" s="16"/>
      <c r="J64" s="17"/>
      <c r="K64" s="18"/>
      <c r="L64" s="18"/>
      <c r="M64" s="18"/>
      <c r="N64" s="28"/>
    </row>
  </sheetData>
  <sortState ref="A50:N51">
    <sortCondition ref="K50:K51"/>
  </sortState>
  <mergeCells count="48">
    <mergeCell ref="K4:K5"/>
    <mergeCell ref="G4:G5"/>
    <mergeCell ref="H4:H5"/>
    <mergeCell ref="C4:C5"/>
    <mergeCell ref="D4:D5"/>
    <mergeCell ref="E4:E5"/>
    <mergeCell ref="F4:F5"/>
    <mergeCell ref="I4:I5"/>
    <mergeCell ref="K38:K39"/>
    <mergeCell ref="G38:G39"/>
    <mergeCell ref="H38:H39"/>
    <mergeCell ref="C23:C24"/>
    <mergeCell ref="D23:D24"/>
    <mergeCell ref="E23:E24"/>
    <mergeCell ref="F23:F24"/>
    <mergeCell ref="I23:I24"/>
    <mergeCell ref="K23:K24"/>
    <mergeCell ref="G23:G24"/>
    <mergeCell ref="H23:H24"/>
    <mergeCell ref="C38:C39"/>
    <mergeCell ref="D38:D39"/>
    <mergeCell ref="E38:E39"/>
    <mergeCell ref="F38:F39"/>
    <mergeCell ref="I38:I39"/>
    <mergeCell ref="K59:K60"/>
    <mergeCell ref="G59:G60"/>
    <mergeCell ref="H59:H60"/>
    <mergeCell ref="C46:C47"/>
    <mergeCell ref="D46:D47"/>
    <mergeCell ref="E46:E47"/>
    <mergeCell ref="F46:F47"/>
    <mergeCell ref="I46:I47"/>
    <mergeCell ref="K46:K47"/>
    <mergeCell ref="G46:G47"/>
    <mergeCell ref="H46:H47"/>
    <mergeCell ref="C59:C60"/>
    <mergeCell ref="D59:D60"/>
    <mergeCell ref="E59:E60"/>
    <mergeCell ref="F59:F60"/>
    <mergeCell ref="I59:I60"/>
    <mergeCell ref="I17:I18"/>
    <mergeCell ref="K17:K18"/>
    <mergeCell ref="C17:C18"/>
    <mergeCell ref="D17:D18"/>
    <mergeCell ref="E17:E18"/>
    <mergeCell ref="F17:F18"/>
    <mergeCell ref="G17:G18"/>
    <mergeCell ref="H17:H18"/>
  </mergeCells>
  <pageMargins left="0.31496062992125984" right="0" top="0.55118110236220474" bottom="0" header="0" footer="0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M20" sqref="M20"/>
    </sheetView>
  </sheetViews>
  <sheetFormatPr defaultRowHeight="12.75"/>
  <cols>
    <col min="1" max="1" width="3.5703125" customWidth="1"/>
    <col min="2" max="2" width="11.140625" customWidth="1"/>
    <col min="3" max="3" width="32.42578125" customWidth="1"/>
    <col min="4" max="4" width="46.85546875" customWidth="1"/>
    <col min="5" max="5" width="7.7109375" customWidth="1"/>
    <col min="6" max="8" width="7.7109375" style="57" customWidth="1"/>
    <col min="9" max="9" width="9.42578125" style="57" customWidth="1"/>
    <col min="10" max="10" width="5.42578125" style="58" customWidth="1"/>
    <col min="11" max="11" width="3.85546875" style="59" customWidth="1"/>
  </cols>
  <sheetData>
    <row r="1" spans="1:11" ht="15" customHeight="1">
      <c r="A1" s="116"/>
      <c r="B1" s="120"/>
      <c r="C1" s="121"/>
      <c r="D1" s="122"/>
      <c r="E1" s="122" t="s">
        <v>81</v>
      </c>
      <c r="F1" s="123"/>
      <c r="G1" s="123"/>
      <c r="H1" s="123"/>
      <c r="I1" s="123"/>
      <c r="J1" s="124"/>
      <c r="K1" s="125"/>
    </row>
    <row r="2" spans="1:11" ht="15" customHeight="1">
      <c r="B2" s="100"/>
      <c r="C2" s="100"/>
      <c r="D2" s="126" t="s">
        <v>133</v>
      </c>
      <c r="E2" s="126"/>
      <c r="F2" s="117"/>
      <c r="G2" s="117"/>
      <c r="H2" s="117"/>
      <c r="I2" s="118"/>
      <c r="J2" s="119"/>
      <c r="K2" s="100"/>
    </row>
    <row r="3" spans="1:11" s="105" customFormat="1" ht="19.5" customHeight="1">
      <c r="A3" s="99" t="s">
        <v>35</v>
      </c>
      <c r="B3" s="60"/>
      <c r="C3" s="60"/>
      <c r="D3" s="60"/>
      <c r="E3" s="61"/>
      <c r="F3" s="62"/>
      <c r="G3" s="62"/>
      <c r="H3" s="62"/>
      <c r="I3" s="62"/>
      <c r="J3" s="63"/>
      <c r="K3" s="64"/>
    </row>
    <row r="4" spans="1:11" s="68" customFormat="1" ht="11.25" customHeight="1">
      <c r="A4" s="65"/>
      <c r="B4" s="66" t="s">
        <v>44</v>
      </c>
      <c r="C4" s="148" t="s">
        <v>45</v>
      </c>
      <c r="D4" s="148" t="s">
        <v>47</v>
      </c>
      <c r="E4" s="144" t="s">
        <v>48</v>
      </c>
      <c r="F4" s="144" t="s">
        <v>49</v>
      </c>
      <c r="G4" s="144" t="s">
        <v>130</v>
      </c>
      <c r="H4" s="144" t="s">
        <v>131</v>
      </c>
      <c r="I4" s="67" t="s">
        <v>50</v>
      </c>
      <c r="J4" s="146" t="s">
        <v>51</v>
      </c>
    </row>
    <row r="5" spans="1:11" s="68" customFormat="1" ht="11.25" customHeight="1">
      <c r="A5" s="65"/>
      <c r="B5" s="69" t="s">
        <v>52</v>
      </c>
      <c r="C5" s="149"/>
      <c r="D5" s="149"/>
      <c r="E5" s="145"/>
      <c r="F5" s="145"/>
      <c r="G5" s="145"/>
      <c r="H5" s="145"/>
      <c r="I5" s="70" t="s">
        <v>53</v>
      </c>
      <c r="J5" s="147"/>
    </row>
    <row r="6" spans="1:11" ht="21" customHeight="1">
      <c r="A6" s="71"/>
      <c r="B6" s="111">
        <v>432</v>
      </c>
      <c r="C6" s="111" t="s">
        <v>135</v>
      </c>
      <c r="D6" s="108" t="s">
        <v>65</v>
      </c>
      <c r="E6" s="26">
        <v>5</v>
      </c>
      <c r="F6" s="26">
        <v>1</v>
      </c>
      <c r="G6" s="26">
        <v>1</v>
      </c>
      <c r="H6" s="26">
        <v>3</v>
      </c>
      <c r="I6" s="72">
        <f t="shared" ref="I6:I12" si="0">SUM(E6:H6)</f>
        <v>10</v>
      </c>
      <c r="J6" s="73">
        <f>RANK( I6, I$6:I$12,1)</f>
        <v>1</v>
      </c>
      <c r="K6"/>
    </row>
    <row r="7" spans="1:11" ht="21" customHeight="1">
      <c r="A7" s="71"/>
      <c r="B7" s="111">
        <v>1957</v>
      </c>
      <c r="C7" s="111" t="s">
        <v>91</v>
      </c>
      <c r="D7" s="108" t="s">
        <v>89</v>
      </c>
      <c r="E7" s="26">
        <v>4</v>
      </c>
      <c r="F7" s="26">
        <v>6</v>
      </c>
      <c r="G7" s="26">
        <v>2</v>
      </c>
      <c r="H7" s="26">
        <v>2</v>
      </c>
      <c r="I7" s="72">
        <f t="shared" si="0"/>
        <v>14</v>
      </c>
      <c r="J7" s="73">
        <f>RANK( I7, I$6:I$12,1)</f>
        <v>2</v>
      </c>
      <c r="K7"/>
    </row>
    <row r="8" spans="1:11" ht="21" customHeight="1">
      <c r="A8" s="71"/>
      <c r="B8" s="111">
        <v>9939</v>
      </c>
      <c r="C8" s="111" t="s">
        <v>86</v>
      </c>
      <c r="D8" s="108" t="s">
        <v>64</v>
      </c>
      <c r="E8" s="26">
        <v>2</v>
      </c>
      <c r="F8" s="26">
        <v>3</v>
      </c>
      <c r="G8" s="26">
        <v>7</v>
      </c>
      <c r="H8" s="26">
        <v>4</v>
      </c>
      <c r="I8" s="72">
        <f t="shared" si="0"/>
        <v>16</v>
      </c>
      <c r="J8" s="73">
        <f>RANK( I8, I$6:I$12,1)</f>
        <v>3</v>
      </c>
      <c r="K8"/>
    </row>
    <row r="9" spans="1:11" ht="21" customHeight="1">
      <c r="A9" s="71"/>
      <c r="B9" s="111">
        <v>13131</v>
      </c>
      <c r="C9" s="111" t="s">
        <v>87</v>
      </c>
      <c r="D9" s="108" t="s">
        <v>88</v>
      </c>
      <c r="E9" s="26">
        <v>7</v>
      </c>
      <c r="F9" s="26">
        <v>5</v>
      </c>
      <c r="G9" s="26">
        <v>4</v>
      </c>
      <c r="H9" s="26">
        <v>1</v>
      </c>
      <c r="I9" s="72">
        <f t="shared" si="0"/>
        <v>17</v>
      </c>
      <c r="J9" s="73">
        <f>RANK( I9, I$6:I$12,1)</f>
        <v>4</v>
      </c>
      <c r="K9"/>
    </row>
    <row r="10" spans="1:11" ht="21" customHeight="1">
      <c r="A10" s="71"/>
      <c r="B10" s="111" t="s">
        <v>83</v>
      </c>
      <c r="C10" s="111" t="s">
        <v>84</v>
      </c>
      <c r="D10" s="108" t="s">
        <v>85</v>
      </c>
      <c r="E10" s="26">
        <v>1</v>
      </c>
      <c r="F10" s="26">
        <v>7</v>
      </c>
      <c r="G10" s="26">
        <v>5</v>
      </c>
      <c r="H10" s="26">
        <v>5</v>
      </c>
      <c r="I10" s="72">
        <f t="shared" si="0"/>
        <v>18</v>
      </c>
      <c r="J10" s="73">
        <f>RANK( I10, I$6:I$12,1)</f>
        <v>5</v>
      </c>
      <c r="K10"/>
    </row>
    <row r="11" spans="1:11" ht="21" customHeight="1">
      <c r="A11" s="71"/>
      <c r="B11" s="111">
        <v>1717</v>
      </c>
      <c r="C11" s="111" t="s">
        <v>62</v>
      </c>
      <c r="D11" s="108" t="s">
        <v>63</v>
      </c>
      <c r="E11" s="26">
        <v>3</v>
      </c>
      <c r="F11" s="26">
        <v>2</v>
      </c>
      <c r="G11" s="26">
        <v>6</v>
      </c>
      <c r="H11" s="26">
        <v>7</v>
      </c>
      <c r="I11" s="72">
        <f t="shared" si="0"/>
        <v>18</v>
      </c>
      <c r="J11" s="73">
        <v>6</v>
      </c>
      <c r="K11"/>
    </row>
    <row r="12" spans="1:11" ht="21" customHeight="1">
      <c r="A12" s="71"/>
      <c r="B12" s="95">
        <v>7400</v>
      </c>
      <c r="C12" s="95" t="s">
        <v>136</v>
      </c>
      <c r="D12" s="51" t="s">
        <v>90</v>
      </c>
      <c r="E12" s="26">
        <v>6</v>
      </c>
      <c r="F12" s="26">
        <v>4</v>
      </c>
      <c r="G12" s="26">
        <v>3</v>
      </c>
      <c r="H12" s="26">
        <v>6</v>
      </c>
      <c r="I12" s="72">
        <f t="shared" si="0"/>
        <v>19</v>
      </c>
      <c r="J12" s="73">
        <f>RANK( I12, I$6:I$12,1)</f>
        <v>7</v>
      </c>
      <c r="K12"/>
    </row>
    <row r="13" spans="1:11" ht="18" customHeight="1">
      <c r="A13" s="127"/>
      <c r="B13" s="128"/>
      <c r="C13" s="128"/>
      <c r="D13" s="129"/>
      <c r="E13" s="28"/>
      <c r="F13" s="28"/>
      <c r="G13" s="28"/>
      <c r="H13" s="28"/>
      <c r="I13" s="80"/>
      <c r="J13" s="81"/>
      <c r="K13"/>
    </row>
    <row r="14" spans="1:11" ht="18" customHeight="1">
      <c r="A14" s="127"/>
      <c r="B14" s="128"/>
      <c r="C14" s="128"/>
      <c r="D14" s="129"/>
      <c r="E14" s="28"/>
      <c r="F14" s="28"/>
      <c r="G14" s="28"/>
      <c r="H14" s="28"/>
      <c r="I14" s="80"/>
      <c r="J14" s="81"/>
      <c r="K14"/>
    </row>
    <row r="15" spans="1:11" s="105" customFormat="1" ht="18.75" customHeight="1">
      <c r="A15" s="99" t="s">
        <v>24</v>
      </c>
      <c r="B15" s="60"/>
      <c r="C15" s="60"/>
      <c r="D15" s="60"/>
      <c r="E15" s="62"/>
      <c r="F15" s="62"/>
      <c r="G15" s="62"/>
      <c r="H15" s="62"/>
      <c r="I15" s="63"/>
      <c r="J15" s="64"/>
    </row>
    <row r="16" spans="1:11" s="68" customFormat="1" ht="11.25" customHeight="1">
      <c r="A16" s="74"/>
      <c r="B16" s="66" t="s">
        <v>44</v>
      </c>
      <c r="C16" s="148" t="s">
        <v>45</v>
      </c>
      <c r="D16" s="148" t="s">
        <v>47</v>
      </c>
      <c r="E16" s="144" t="s">
        <v>48</v>
      </c>
      <c r="F16" s="144" t="s">
        <v>49</v>
      </c>
      <c r="G16" s="144" t="s">
        <v>130</v>
      </c>
      <c r="H16" s="144" t="s">
        <v>131</v>
      </c>
      <c r="I16" s="67" t="s">
        <v>50</v>
      </c>
      <c r="J16" s="146" t="s">
        <v>51</v>
      </c>
    </row>
    <row r="17" spans="1:14" s="68" customFormat="1" ht="11.25" customHeight="1">
      <c r="A17" s="74"/>
      <c r="B17" s="69" t="s">
        <v>52</v>
      </c>
      <c r="C17" s="149"/>
      <c r="D17" s="149"/>
      <c r="E17" s="145"/>
      <c r="F17" s="145"/>
      <c r="G17" s="145"/>
      <c r="H17" s="145"/>
      <c r="I17" s="70" t="s">
        <v>53</v>
      </c>
      <c r="J17" s="147"/>
    </row>
    <row r="18" spans="1:14" ht="21" customHeight="1">
      <c r="A18" s="75"/>
      <c r="B18" s="97">
        <v>508</v>
      </c>
      <c r="C18" s="98" t="s">
        <v>25</v>
      </c>
      <c r="D18" s="9" t="s">
        <v>70</v>
      </c>
      <c r="E18" s="26">
        <v>1</v>
      </c>
      <c r="F18" s="26">
        <v>1</v>
      </c>
      <c r="G18" s="26">
        <v>1</v>
      </c>
      <c r="H18" s="26">
        <v>3</v>
      </c>
      <c r="I18" s="72">
        <f t="shared" ref="I18:I23" si="1">SUM(E18:H18)</f>
        <v>6</v>
      </c>
      <c r="J18" s="73">
        <f t="shared" ref="J18:J23" si="2">RANK( I18, I$18:I$23,1)</f>
        <v>1</v>
      </c>
      <c r="K18"/>
    </row>
    <row r="19" spans="1:14" ht="21" customHeight="1">
      <c r="A19" s="75"/>
      <c r="B19" s="97">
        <v>10101</v>
      </c>
      <c r="C19" s="98" t="s">
        <v>100</v>
      </c>
      <c r="D19" s="9" t="s">
        <v>97</v>
      </c>
      <c r="E19" s="26">
        <v>3</v>
      </c>
      <c r="F19" s="26">
        <v>2</v>
      </c>
      <c r="G19" s="26">
        <v>3</v>
      </c>
      <c r="H19" s="26">
        <v>2</v>
      </c>
      <c r="I19" s="72">
        <f t="shared" si="1"/>
        <v>10</v>
      </c>
      <c r="J19" s="73">
        <f t="shared" si="2"/>
        <v>2</v>
      </c>
      <c r="K19"/>
    </row>
    <row r="20" spans="1:14" ht="21" customHeight="1">
      <c r="A20" s="75"/>
      <c r="B20" s="97">
        <v>1010</v>
      </c>
      <c r="C20" s="98" t="s">
        <v>72</v>
      </c>
      <c r="D20" s="9" t="s">
        <v>30</v>
      </c>
      <c r="E20" s="26">
        <v>2</v>
      </c>
      <c r="F20" s="26">
        <v>3</v>
      </c>
      <c r="G20" s="26">
        <v>2</v>
      </c>
      <c r="H20" s="26">
        <v>5</v>
      </c>
      <c r="I20" s="72">
        <f t="shared" si="1"/>
        <v>12</v>
      </c>
      <c r="J20" s="73">
        <f t="shared" si="2"/>
        <v>3</v>
      </c>
      <c r="K20"/>
    </row>
    <row r="21" spans="1:14" ht="21" customHeight="1">
      <c r="A21" s="75"/>
      <c r="B21" s="97">
        <v>1582</v>
      </c>
      <c r="C21" s="98" t="s">
        <v>142</v>
      </c>
      <c r="D21" s="9" t="s">
        <v>71</v>
      </c>
      <c r="E21" s="26">
        <v>4</v>
      </c>
      <c r="F21" s="26">
        <v>5</v>
      </c>
      <c r="G21" s="26">
        <v>6</v>
      </c>
      <c r="H21" s="26">
        <v>1</v>
      </c>
      <c r="I21" s="72">
        <f t="shared" si="1"/>
        <v>16</v>
      </c>
      <c r="J21" s="73">
        <f t="shared" si="2"/>
        <v>4</v>
      </c>
      <c r="K21"/>
    </row>
    <row r="22" spans="1:14" ht="21" customHeight="1">
      <c r="A22" s="75"/>
      <c r="B22" s="97">
        <v>1014</v>
      </c>
      <c r="C22" s="98" t="s">
        <v>141</v>
      </c>
      <c r="D22" s="9" t="s">
        <v>69</v>
      </c>
      <c r="E22" s="26">
        <v>6</v>
      </c>
      <c r="F22" s="26">
        <v>4</v>
      </c>
      <c r="G22" s="26">
        <v>4</v>
      </c>
      <c r="H22" s="26">
        <v>4</v>
      </c>
      <c r="I22" s="72">
        <f t="shared" si="1"/>
        <v>18</v>
      </c>
      <c r="J22" s="73">
        <f t="shared" si="2"/>
        <v>5</v>
      </c>
      <c r="K22"/>
    </row>
    <row r="23" spans="1:14" ht="21" customHeight="1">
      <c r="A23" s="75"/>
      <c r="B23" s="97">
        <v>10105</v>
      </c>
      <c r="C23" s="98" t="s">
        <v>140</v>
      </c>
      <c r="D23" s="9" t="s">
        <v>67</v>
      </c>
      <c r="E23" s="26">
        <v>5</v>
      </c>
      <c r="F23" s="26">
        <v>7</v>
      </c>
      <c r="G23" s="26">
        <v>5</v>
      </c>
      <c r="H23" s="26">
        <v>6</v>
      </c>
      <c r="I23" s="72">
        <f t="shared" si="1"/>
        <v>23</v>
      </c>
      <c r="J23" s="73">
        <f t="shared" si="2"/>
        <v>6</v>
      </c>
      <c r="K23"/>
    </row>
    <row r="24" spans="1:14" ht="21" customHeight="1">
      <c r="A24" s="94"/>
      <c r="B24" s="130"/>
      <c r="C24" s="131"/>
      <c r="D24" s="79"/>
      <c r="E24" s="79"/>
      <c r="F24" s="28"/>
      <c r="G24" s="28"/>
      <c r="H24" s="28"/>
      <c r="I24" s="28"/>
      <c r="J24" s="80"/>
      <c r="K24" s="81"/>
    </row>
    <row r="25" spans="1:14" ht="21" customHeight="1">
      <c r="A25" s="94"/>
      <c r="B25" s="130"/>
      <c r="C25" s="131"/>
      <c r="D25" s="79"/>
      <c r="E25" s="79"/>
      <c r="F25" s="28"/>
      <c r="G25" s="28"/>
      <c r="H25" s="28"/>
      <c r="I25" s="28"/>
      <c r="J25" s="80"/>
      <c r="K25" s="81"/>
    </row>
    <row r="26" spans="1:14">
      <c r="A26" s="2"/>
      <c r="C26" s="78" t="s">
        <v>21</v>
      </c>
      <c r="F26" s="106" t="s">
        <v>16</v>
      </c>
      <c r="G26" s="22"/>
      <c r="H26" s="22"/>
      <c r="I26" s="16"/>
      <c r="J26" s="17"/>
      <c r="K26" s="18"/>
      <c r="L26" s="18"/>
      <c r="M26" s="18"/>
      <c r="N26" s="28"/>
    </row>
    <row r="27" spans="1:14">
      <c r="A27" s="2"/>
      <c r="B27" s="23"/>
      <c r="C27" s="23"/>
      <c r="D27" s="23"/>
      <c r="F27" s="18" t="s">
        <v>162</v>
      </c>
      <c r="G27" s="30"/>
      <c r="H27" s="30"/>
      <c r="I27" s="16"/>
      <c r="J27" s="17"/>
      <c r="K27" s="18"/>
      <c r="L27" s="18"/>
      <c r="M27" s="18"/>
      <c r="N27" s="28"/>
    </row>
  </sheetData>
  <sortState ref="A18:N23">
    <sortCondition ref="J18:J23"/>
  </sortState>
  <mergeCells count="14">
    <mergeCell ref="H16:H17"/>
    <mergeCell ref="J16:J17"/>
    <mergeCell ref="C16:C17"/>
    <mergeCell ref="D16:D17"/>
    <mergeCell ref="E16:E17"/>
    <mergeCell ref="F16:F17"/>
    <mergeCell ref="G16:G17"/>
    <mergeCell ref="H4:H5"/>
    <mergeCell ref="J4:J5"/>
    <mergeCell ref="C4:C5"/>
    <mergeCell ref="D4:D5"/>
    <mergeCell ref="E4:E5"/>
    <mergeCell ref="F4:F5"/>
    <mergeCell ref="G4:G5"/>
  </mergeCells>
  <pageMargins left="0.51181102362204722" right="0" top="0.74803149606299213" bottom="0.35433070866141736" header="0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yarış 1</vt:lpstr>
      <vt:lpstr>yarış 2</vt:lpstr>
      <vt:lpstr>yarış 3</vt:lpstr>
      <vt:lpstr>yarış 4</vt:lpstr>
      <vt:lpstr>sonuç</vt:lpstr>
      <vt:lpstr>FARR 40-MAT 1010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</dc:creator>
  <cp:lastModifiedBy>karakedi</cp:lastModifiedBy>
  <cp:lastPrinted>2018-05-13T10:52:43Z</cp:lastPrinted>
  <dcterms:created xsi:type="dcterms:W3CDTF">2000-09-21T17:28:16Z</dcterms:created>
  <dcterms:modified xsi:type="dcterms:W3CDTF">2018-05-13T11:07:00Z</dcterms:modified>
</cp:coreProperties>
</file>